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pkristic/Downloads/"/>
    </mc:Choice>
  </mc:AlternateContent>
  <xr:revisionPtr revIDLastSave="0" documentId="13_ncr:1_{BA07D800-5358-8647-80F4-6BDF9E9B6EC1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Forms" sheetId="1" r:id="rId1"/>
    <sheet name="Invoice" sheetId="2" r:id="rId2"/>
    <sheet name="Vouch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F26" i="3" l="1"/>
  <c r="F27" i="3"/>
  <c r="F28" i="3"/>
  <c r="F29" i="3"/>
  <c r="F30" i="3"/>
  <c r="E26" i="3"/>
  <c r="E27" i="3"/>
  <c r="E28" i="3"/>
  <c r="E29" i="3"/>
  <c r="E30" i="3"/>
  <c r="D26" i="3"/>
  <c r="D27" i="3"/>
  <c r="D28" i="3"/>
  <c r="D29" i="3"/>
  <c r="D30" i="3"/>
  <c r="F25" i="3"/>
  <c r="E25" i="3"/>
  <c r="D25" i="3"/>
  <c r="I42" i="2"/>
  <c r="I44" i="2"/>
  <c r="I45" i="2"/>
  <c r="H41" i="2"/>
  <c r="H42" i="2"/>
  <c r="H43" i="2"/>
  <c r="H44" i="2"/>
  <c r="H45" i="2"/>
  <c r="G41" i="2"/>
  <c r="G42" i="2"/>
  <c r="G43" i="2"/>
  <c r="G44" i="2"/>
  <c r="G45" i="2"/>
  <c r="F41" i="2"/>
  <c r="F42" i="2"/>
  <c r="F43" i="2"/>
  <c r="F44" i="2"/>
  <c r="F45" i="2"/>
  <c r="H40" i="2"/>
  <c r="G40" i="2"/>
  <c r="F40" i="2"/>
  <c r="H39" i="1"/>
  <c r="I48" i="2" s="1"/>
  <c r="H41" i="1"/>
  <c r="I50" i="2" s="1"/>
  <c r="J48" i="1"/>
  <c r="J47" i="1"/>
  <c r="I43" i="2" s="1"/>
  <c r="J49" i="1"/>
  <c r="J45" i="1"/>
  <c r="I41" i="2" s="1"/>
  <c r="J46" i="1"/>
  <c r="J44" i="1"/>
  <c r="I40" i="2" s="1"/>
  <c r="F30" i="1"/>
  <c r="F31" i="1"/>
  <c r="F32" i="1"/>
  <c r="F33" i="1"/>
  <c r="F34" i="1"/>
  <c r="F35" i="1"/>
  <c r="F36" i="1"/>
  <c r="F29" i="1"/>
  <c r="F22" i="1"/>
  <c r="F23" i="1"/>
  <c r="F24" i="1"/>
  <c r="F25" i="1"/>
  <c r="F26" i="1"/>
  <c r="F27" i="1"/>
  <c r="F28" i="1"/>
  <c r="F21" i="1"/>
  <c r="G21" i="1" s="1"/>
  <c r="J50" i="1" l="1"/>
  <c r="I46" i="2" l="1"/>
  <c r="W8" i="1" l="1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8" i="3"/>
  <c r="G6" i="3" l="1"/>
  <c r="D29" i="1"/>
  <c r="D30" i="1"/>
  <c r="D32" i="1"/>
  <c r="D31" i="1"/>
  <c r="D24" i="1"/>
  <c r="D23" i="1"/>
  <c r="D22" i="1"/>
  <c r="D21" i="1"/>
  <c r="D25" i="1"/>
  <c r="D26" i="1"/>
  <c r="D27" i="1"/>
  <c r="D28" i="1"/>
  <c r="H40" i="1"/>
  <c r="H32" i="1" l="1"/>
  <c r="I32" i="2" s="1"/>
  <c r="H32" i="2" s="1"/>
  <c r="H24" i="1"/>
  <c r="I24" i="2" s="1"/>
  <c r="H24" i="2" s="1"/>
  <c r="H22" i="1"/>
  <c r="H27" i="1"/>
  <c r="I27" i="2" s="1"/>
  <c r="H30" i="1"/>
  <c r="I30" i="2" s="1"/>
  <c r="H28" i="1"/>
  <c r="I28" i="2" s="1"/>
  <c r="H25" i="1"/>
  <c r="I25" i="2" s="1"/>
  <c r="H26" i="1"/>
  <c r="I26" i="2" s="1"/>
  <c r="H21" i="1"/>
  <c r="I21" i="2" s="1"/>
  <c r="H23" i="1"/>
  <c r="I23" i="2" s="1"/>
  <c r="H31" i="1"/>
  <c r="I31" i="2" s="1"/>
  <c r="H29" i="1"/>
  <c r="I29" i="2" s="1"/>
  <c r="V9" i="1"/>
  <c r="V10" i="1" s="1"/>
  <c r="V11" i="1" s="1"/>
  <c r="V12" i="1" s="1"/>
  <c r="V13" i="1" s="1"/>
  <c r="B32" i="2" l="1"/>
  <c r="A19" i="3" s="1"/>
  <c r="C32" i="2"/>
  <c r="B19" i="3" s="1"/>
  <c r="E32" i="2"/>
  <c r="D19" i="3" s="1"/>
  <c r="D32" i="2"/>
  <c r="C19" i="3" s="1"/>
  <c r="G32" i="2"/>
  <c r="F19" i="3" s="1"/>
  <c r="F32" i="2"/>
  <c r="E19" i="3" s="1"/>
  <c r="C24" i="2"/>
  <c r="B11" i="3" s="1"/>
  <c r="E24" i="2"/>
  <c r="D11" i="3" s="1"/>
  <c r="F24" i="2"/>
  <c r="E11" i="3" s="1"/>
  <c r="B24" i="2"/>
  <c r="A11" i="3" s="1"/>
  <c r="G24" i="2"/>
  <c r="F11" i="3" s="1"/>
  <c r="I22" i="2"/>
  <c r="C22" i="2" s="1"/>
  <c r="B9" i="3" s="1"/>
  <c r="D24" i="2"/>
  <c r="C11" i="3" s="1"/>
  <c r="C23" i="2"/>
  <c r="B10" i="3" s="1"/>
  <c r="G23" i="2"/>
  <c r="F10" i="3" s="1"/>
  <c r="E23" i="2"/>
  <c r="D10" i="3" s="1"/>
  <c r="H23" i="2"/>
  <c r="F23" i="2"/>
  <c r="E10" i="3" s="1"/>
  <c r="D23" i="2"/>
  <c r="C10" i="3" s="1"/>
  <c r="B23" i="2"/>
  <c r="A10" i="3" s="1"/>
  <c r="E21" i="2"/>
  <c r="D8" i="3" s="1"/>
  <c r="B21" i="2"/>
  <c r="A8" i="3" s="1"/>
  <c r="F21" i="2"/>
  <c r="E8" i="3" s="1"/>
  <c r="C21" i="2"/>
  <c r="B8" i="3" s="1"/>
  <c r="D21" i="2"/>
  <c r="C8" i="3" s="1"/>
  <c r="G21" i="2"/>
  <c r="F8" i="3" s="1"/>
  <c r="H21" i="2"/>
  <c r="G30" i="2"/>
  <c r="F17" i="3" s="1"/>
  <c r="E30" i="2"/>
  <c r="D17" i="3" s="1"/>
  <c r="C30" i="2"/>
  <c r="B17" i="3" s="1"/>
  <c r="H30" i="2"/>
  <c r="F30" i="2"/>
  <c r="E17" i="3" s="1"/>
  <c r="D30" i="2"/>
  <c r="C17" i="3" s="1"/>
  <c r="B30" i="2"/>
  <c r="A17" i="3" s="1"/>
  <c r="H29" i="2"/>
  <c r="G29" i="2"/>
  <c r="F16" i="3" s="1"/>
  <c r="F29" i="2"/>
  <c r="E16" i="3" s="1"/>
  <c r="E29" i="2"/>
  <c r="D16" i="3" s="1"/>
  <c r="D29" i="2"/>
  <c r="C16" i="3" s="1"/>
  <c r="B29" i="2"/>
  <c r="A16" i="3" s="1"/>
  <c r="C29" i="2"/>
  <c r="B16" i="3" s="1"/>
  <c r="H26" i="2"/>
  <c r="F26" i="2"/>
  <c r="E13" i="3" s="1"/>
  <c r="D26" i="2"/>
  <c r="C13" i="3" s="1"/>
  <c r="B26" i="2"/>
  <c r="A13" i="3" s="1"/>
  <c r="G26" i="2"/>
  <c r="F13" i="3" s="1"/>
  <c r="E26" i="2"/>
  <c r="D13" i="3" s="1"/>
  <c r="C26" i="2"/>
  <c r="B13" i="3" s="1"/>
  <c r="C27" i="2"/>
  <c r="B14" i="3" s="1"/>
  <c r="H27" i="2"/>
  <c r="F27" i="2"/>
  <c r="E14" i="3" s="1"/>
  <c r="D27" i="2"/>
  <c r="C14" i="3" s="1"/>
  <c r="B27" i="2"/>
  <c r="A14" i="3" s="1"/>
  <c r="G27" i="2"/>
  <c r="F14" i="3" s="1"/>
  <c r="E27" i="2"/>
  <c r="D14" i="3" s="1"/>
  <c r="H25" i="2"/>
  <c r="G25" i="2"/>
  <c r="F12" i="3" s="1"/>
  <c r="F25" i="2"/>
  <c r="E12" i="3" s="1"/>
  <c r="E25" i="2"/>
  <c r="D12" i="3" s="1"/>
  <c r="D25" i="2"/>
  <c r="C12" i="3" s="1"/>
  <c r="B25" i="2"/>
  <c r="A12" i="3" s="1"/>
  <c r="C25" i="2"/>
  <c r="B12" i="3" s="1"/>
  <c r="H28" i="2"/>
  <c r="G28" i="2"/>
  <c r="F15" i="3" s="1"/>
  <c r="F28" i="2"/>
  <c r="E15" i="3" s="1"/>
  <c r="E28" i="2"/>
  <c r="D15" i="3" s="1"/>
  <c r="D28" i="2"/>
  <c r="C15" i="3" s="1"/>
  <c r="B28" i="2"/>
  <c r="A15" i="3" s="1"/>
  <c r="C28" i="2"/>
  <c r="B15" i="3" s="1"/>
  <c r="H31" i="2"/>
  <c r="D31" i="2"/>
  <c r="C18" i="3" s="1"/>
  <c r="C31" i="2"/>
  <c r="B18" i="3" s="1"/>
  <c r="E31" i="2"/>
  <c r="D18" i="3" s="1"/>
  <c r="F31" i="2"/>
  <c r="E18" i="3" s="1"/>
  <c r="B31" i="2"/>
  <c r="A18" i="3" s="1"/>
  <c r="G31" i="2"/>
  <c r="F18" i="3" s="1"/>
  <c r="W9" i="1"/>
  <c r="W10" i="1" s="1"/>
  <c r="W11" i="1" s="1"/>
  <c r="W12" i="1" s="1"/>
  <c r="B22" i="2" l="1"/>
  <c r="A9" i="3" s="1"/>
  <c r="H22" i="2"/>
  <c r="E22" i="2"/>
  <c r="D9" i="3" s="1"/>
  <c r="D22" i="2"/>
  <c r="C9" i="3" s="1"/>
  <c r="G22" i="2"/>
  <c r="F9" i="3" s="1"/>
  <c r="F22" i="2"/>
  <c r="E9" i="3" s="1"/>
  <c r="D16" i="2"/>
  <c r="D15" i="2"/>
  <c r="D36" i="1"/>
  <c r="H36" i="1" s="1"/>
  <c r="I36" i="2" s="1"/>
  <c r="D35" i="1"/>
  <c r="D34" i="1"/>
  <c r="H34" i="1" s="1"/>
  <c r="I34" i="2" s="1"/>
  <c r="D33" i="1"/>
  <c r="H33" i="1" s="1"/>
  <c r="B3" i="3"/>
  <c r="B4" i="3"/>
  <c r="H6" i="3"/>
  <c r="D17" i="2"/>
  <c r="G15" i="2"/>
  <c r="H49" i="2"/>
  <c r="B20" i="2"/>
  <c r="A7" i="3" s="1"/>
  <c r="I49" i="2"/>
  <c r="I33" i="2" l="1"/>
  <c r="H33" i="2" s="1"/>
  <c r="C34" i="2"/>
  <c r="B21" i="3" s="1"/>
  <c r="D34" i="2"/>
  <c r="C21" i="3" s="1"/>
  <c r="G34" i="2"/>
  <c r="F21" i="3" s="1"/>
  <c r="E34" i="2"/>
  <c r="D21" i="3" s="1"/>
  <c r="H34" i="2"/>
  <c r="F34" i="2"/>
  <c r="E21" i="3" s="1"/>
  <c r="B34" i="2"/>
  <c r="A21" i="3" s="1"/>
  <c r="B36" i="2"/>
  <c r="A23" i="3" s="1"/>
  <c r="H36" i="2"/>
  <c r="G36" i="2"/>
  <c r="F23" i="3" s="1"/>
  <c r="F36" i="2"/>
  <c r="E23" i="3" s="1"/>
  <c r="E36" i="2"/>
  <c r="D23" i="3" s="1"/>
  <c r="D36" i="2"/>
  <c r="C23" i="3" s="1"/>
  <c r="C36" i="2"/>
  <c r="B23" i="3" s="1"/>
  <c r="H35" i="1"/>
  <c r="I35" i="2" s="1"/>
  <c r="F33" i="2" l="1"/>
  <c r="E20" i="3" s="1"/>
  <c r="C33" i="2"/>
  <c r="B20" i="3" s="1"/>
  <c r="B33" i="2"/>
  <c r="A20" i="3" s="1"/>
  <c r="G33" i="2"/>
  <c r="F20" i="3" s="1"/>
  <c r="D33" i="2"/>
  <c r="C20" i="3" s="1"/>
  <c r="E33" i="2"/>
  <c r="D20" i="3" s="1"/>
  <c r="H37" i="1"/>
  <c r="H51" i="1" s="1"/>
  <c r="H35" i="2"/>
  <c r="G35" i="2"/>
  <c r="F22" i="3" s="1"/>
  <c r="F35" i="2"/>
  <c r="E22" i="3" s="1"/>
  <c r="E35" i="2"/>
  <c r="D22" i="3" s="1"/>
  <c r="D35" i="2"/>
  <c r="C22" i="3" s="1"/>
  <c r="B35" i="2"/>
  <c r="A22" i="3" s="1"/>
  <c r="C35" i="2"/>
  <c r="B22" i="3" s="1"/>
  <c r="I52" i="2" l="1"/>
  <c r="I38" i="2"/>
  <c r="E58" i="2" l="1"/>
  <c r="I51" i="2"/>
</calcChain>
</file>

<file path=xl/sharedStrings.xml><?xml version="1.0" encoding="utf-8"?>
<sst xmlns="http://schemas.openxmlformats.org/spreadsheetml/2006/main" count="212" uniqueCount="131">
  <si>
    <t>IMPORTANT: FILL UP THE GREY CELLS</t>
  </si>
  <si>
    <t>COUNTRY</t>
  </si>
  <si>
    <t>TEAM</t>
  </si>
  <si>
    <t>Choose you Coutry from the list. Choose NON EJU Federation(bottom of the list) if applicable</t>
  </si>
  <si>
    <t>ARRIVAL</t>
  </si>
  <si>
    <t>DEPARTURE</t>
  </si>
  <si>
    <t>Arrival Date</t>
  </si>
  <si>
    <t>Arrival Time</t>
  </si>
  <si>
    <t>Hour</t>
  </si>
  <si>
    <t>Minute</t>
  </si>
  <si>
    <t>Flight no.</t>
  </si>
  <si>
    <t>No. Of persons</t>
  </si>
  <si>
    <t>Departure date</t>
  </si>
  <si>
    <t>Departure time</t>
  </si>
  <si>
    <t>ACCOMODATION</t>
  </si>
  <si>
    <t>HOTEL</t>
  </si>
  <si>
    <t>Arrival date</t>
  </si>
  <si>
    <t>Number / rooms</t>
  </si>
  <si>
    <t>Number / persons</t>
  </si>
  <si>
    <t>Nights</t>
  </si>
  <si>
    <t>PP / Night</t>
  </si>
  <si>
    <t>TOTAL €</t>
  </si>
  <si>
    <t>Single</t>
  </si>
  <si>
    <t>Double</t>
  </si>
  <si>
    <t>ACCOMODATION TOTAL</t>
  </si>
  <si>
    <t>EJU ENTRY FEE</t>
  </si>
  <si>
    <t>No. Of Competitors</t>
  </si>
  <si>
    <t>EJU ENTRY FEE TOTAL</t>
  </si>
  <si>
    <t>TOTAL</t>
  </si>
  <si>
    <t>INVOICE CAN BE PRINTED FROM 2ND SHEET</t>
  </si>
  <si>
    <t>No. Of competitors</t>
  </si>
  <si>
    <t>BANK TRANSFER</t>
  </si>
  <si>
    <t>REFUND</t>
  </si>
  <si>
    <t>TOTAL PAYMENT</t>
  </si>
  <si>
    <t>signature</t>
  </si>
  <si>
    <t>INVOICE no.:</t>
  </si>
  <si>
    <t>DATE:</t>
  </si>
  <si>
    <t>To:</t>
  </si>
  <si>
    <t>VOUCHER</t>
  </si>
  <si>
    <t>TOURNAMENT ACCOMODATION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</si>
  <si>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</si>
  <si>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</si>
  <si>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</si>
  <si>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</si>
  <si>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</si>
  <si>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</si>
  <si>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</si>
  <si>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</si>
  <si>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Croatian Judo Federation</t>
  </si>
  <si>
    <t>Cyprus Judo Federation</t>
  </si>
  <si>
    <t>Czech Judo Federation</t>
  </si>
  <si>
    <t>Danish Judo Federation</t>
  </si>
  <si>
    <t>Dutch Judo Federation</t>
  </si>
  <si>
    <t>FYR of Macedonia Judo Federation</t>
  </si>
  <si>
    <t>Georgian Judo Federation</t>
  </si>
  <si>
    <t>German Judo Federation</t>
  </si>
  <si>
    <t>Hellenic Judo Federation</t>
  </si>
  <si>
    <t>Kosovo Judo Federation</t>
  </si>
  <si>
    <t>Latvia Judo Federation</t>
  </si>
  <si>
    <t>Liechtenstein Judo Federation</t>
  </si>
  <si>
    <t>Lithuanian Judo Federation</t>
  </si>
  <si>
    <t>Luxembourg Judo Federation</t>
  </si>
  <si>
    <t>Malta Judo Federation</t>
  </si>
  <si>
    <t>Moldova Judo Federation</t>
  </si>
  <si>
    <t>Monaco Judo Federation</t>
  </si>
  <si>
    <t>Montenegro Judo Federation</t>
  </si>
  <si>
    <t>Norwegian Judo Federation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</si>
  <si>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</si>
  <si>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</si>
  <si>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</si>
  <si>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</si>
  <si>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</si>
  <si>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</si>
  <si>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</si>
  <si>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</si>
  <si>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</si>
  <si>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</si>
  <si>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</si>
  <si>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NON EJU FEDERATION</t>
  </si>
  <si>
    <t>Kindly complete the payment for accommodation to our bank account:</t>
  </si>
  <si>
    <t xml:space="preserve">Name of bank: </t>
  </si>
  <si>
    <t>OTP Banka d.d.</t>
  </si>
  <si>
    <t xml:space="preserve">Bank address: </t>
  </si>
  <si>
    <t>Domovinskog rata 3, 23000 Zadar</t>
  </si>
  <si>
    <t xml:space="preserve">Account No. </t>
  </si>
  <si>
    <t>IBAN:HR8124070001100021469</t>
  </si>
  <si>
    <t>SWIFT address:</t>
  </si>
  <si>
    <t>OTPVHR2X</t>
  </si>
  <si>
    <t xml:space="preserve">Branch: </t>
  </si>
  <si>
    <t>Judo Club Dubrovnik 1966</t>
  </si>
  <si>
    <t xml:space="preserve">Payment Title: </t>
  </si>
  <si>
    <t>Judo klub Dubrovnik 1966</t>
  </si>
  <si>
    <t>First and Last name</t>
  </si>
  <si>
    <t>Sharing with</t>
  </si>
  <si>
    <t>British Judo Association</t>
  </si>
  <si>
    <t>Bulgarian Judo Federation</t>
  </si>
  <si>
    <t>Estonian Judo Association</t>
  </si>
  <si>
    <t>Faroe Islands Judo Federation</t>
  </si>
  <si>
    <t xml:space="preserve">Finnish Judo Association </t>
  </si>
  <si>
    <t>French Judo Federation</t>
  </si>
  <si>
    <t>Hungarian Judo Association</t>
  </si>
  <si>
    <t>Iceland Judo Federation</t>
  </si>
  <si>
    <t>Irish Judo Association</t>
  </si>
  <si>
    <t>Israel Judo AssociationItalian Judo Federation</t>
  </si>
  <si>
    <t>Polish Judo Association</t>
  </si>
  <si>
    <t>Portugal Judo Federation</t>
  </si>
  <si>
    <t>European Cup Seniors Dubrovnik2022</t>
  </si>
  <si>
    <t>MEALS</t>
  </si>
  <si>
    <t>THURSDAY</t>
  </si>
  <si>
    <t/>
  </si>
  <si>
    <t>FRIDAY</t>
  </si>
  <si>
    <t>SATURDAY</t>
  </si>
  <si>
    <t>SUNDAY</t>
  </si>
  <si>
    <t>MODAY</t>
  </si>
  <si>
    <t>WEDNESDAY</t>
  </si>
  <si>
    <t>No. Of lunch in the venue</t>
  </si>
  <si>
    <t>April 12, 2023</t>
  </si>
  <si>
    <t>April 13, 2023</t>
  </si>
  <si>
    <t>April 14, 2023</t>
  </si>
  <si>
    <t>April 15, 2023</t>
  </si>
  <si>
    <t>April 16, 2023</t>
  </si>
  <si>
    <t>April 17, 2023</t>
  </si>
  <si>
    <t>European Judo Cup, Dubrovnik Croatia 2023 - Hotel Reservation &amp; Meal reservations 2023</t>
  </si>
  <si>
    <r>
      <t xml:space="preserve">Please send before March 14, </t>
    </r>
    <r>
      <rPr>
        <b/>
        <sz val="12"/>
        <color rgb="FFFF0000"/>
        <rFont val="Calibri"/>
        <family val="2"/>
        <scheme val="minor"/>
      </rPr>
      <t>2023</t>
    </r>
    <r>
      <rPr>
        <b/>
        <sz val="12"/>
        <color rgb="FFFF0000"/>
        <rFont val="Calibri"/>
        <family val="2"/>
        <charset val="238"/>
        <scheme val="minor"/>
      </rPr>
      <t xml:space="preserve">, to dbk.europeancup@gmail.com </t>
    </r>
  </si>
  <si>
    <t>No. Of Competitors without official accomodation</t>
  </si>
  <si>
    <t>No. Of lunches</t>
  </si>
  <si>
    <t>No. Of dinners</t>
  </si>
  <si>
    <t>MEALS TOTAL</t>
  </si>
  <si>
    <t>MONDAY</t>
  </si>
  <si>
    <t>EUROPEAN JUDO CUP DUBROVNIK 2023</t>
  </si>
  <si>
    <t>Grand Hotel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</si>
</sst>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[$€-1]"/>
    <numFmt numFmtId="165" formatCode=";;;"/>
    <numFmt numFmtId="166" formatCode="[$-809]dd\ mmmm\ yyyy;@"/>
    <numFmt numFmtId="167" formatCode="dd/mm/"/>
    <numFmt numFmtId="168" formatCode="mm\/dd\/yyyy"/>
  </numFmts>
  <fonts count="20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Lucida Grande"/>
      <family val="2"/>
    </font>
    <font>
      <b/>
      <sz val="14"/>
      <color theme="3"/>
      <name val="Calibri"/>
      <family val="2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Calibri"/>
      <family val="3"/>
      <charset val="136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8888"/>
        <bgColor indexed="64"/>
      </patternFill>
    </fill>
    <fill>
      <patternFill patternType="solid">
        <fgColor rgb="FF4600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B64444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165" fontId="0" fillId="0" borderId="0" xfId="0" applyNumberFormat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166" fontId="0" fillId="0" borderId="0" xfId="0" applyNumberFormat="1" applyProtection="1"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1" fontId="0" fillId="3" borderId="1" xfId="0" applyNumberFormat="1" applyFill="1" applyBorder="1" applyAlignment="1" applyProtection="1">
      <alignment horizontal="center" vertical="center"/>
      <protection hidden="1"/>
    </xf>
    <xf numFmtId="3" fontId="0" fillId="2" borderId="1" xfId="0" applyNumberFormat="1" applyFill="1" applyBorder="1" applyAlignment="1" applyProtection="1">
      <alignment horizontal="center" vertical="center"/>
      <protection hidden="1"/>
    </xf>
    <xf numFmtId="164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wrapText="1"/>
      <protection hidden="1"/>
    </xf>
    <xf numFmtId="0" fontId="0" fillId="0" borderId="2" xfId="0" applyBorder="1" applyProtection="1">
      <protection hidden="1"/>
    </xf>
    <xf numFmtId="164" fontId="0" fillId="0" borderId="2" xfId="0" applyNumberFormat="1" applyBorder="1" applyAlignment="1" applyProtection="1">
      <alignment horizontal="center"/>
      <protection hidden="1"/>
    </xf>
    <xf numFmtId="164" fontId="0" fillId="0" borderId="2" xfId="0" applyNumberForma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64" fontId="5" fillId="0" borderId="2" xfId="0" applyNumberFormat="1" applyFont="1" applyBorder="1" applyAlignment="1" applyProtection="1">
      <alignment horizontal="center" vertical="center"/>
      <protection hidden="1"/>
    </xf>
    <xf numFmtId="164" fontId="5" fillId="0" borderId="2" xfId="0" applyNumberFormat="1" applyFont="1" applyBorder="1" applyAlignment="1" applyProtection="1">
      <alignment horizontal="center"/>
      <protection hidden="1"/>
    </xf>
    <xf numFmtId="164" fontId="6" fillId="0" borderId="2" xfId="0" applyNumberFormat="1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49" fontId="1" fillId="3" borderId="5" xfId="0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22" fontId="0" fillId="0" borderId="0" xfId="0" applyNumberFormat="1" applyProtection="1">
      <protection hidden="1"/>
    </xf>
    <xf numFmtId="49" fontId="1" fillId="3" borderId="6" xfId="0" applyNumberFormat="1" applyFont="1" applyFill="1" applyBorder="1" applyAlignment="1" applyProtection="1">
      <alignment vertical="center" wrapText="1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9" fillId="0" borderId="10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5" xfId="0" applyBorder="1" applyProtection="1">
      <protection hidden="1"/>
    </xf>
    <xf numFmtId="167" fontId="0" fillId="0" borderId="1" xfId="0" applyNumberFormat="1" applyBorder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3" fontId="0" fillId="0" borderId="1" xfId="0" applyNumberFormat="1" applyBorder="1" applyAlignment="1" applyProtection="1">
      <alignment horizontal="center" vertical="center"/>
      <protection hidden="1"/>
    </xf>
    <xf numFmtId="164" fontId="0" fillId="0" borderId="16" xfId="0" applyNumberFormat="1" applyBorder="1" applyAlignment="1" applyProtection="1">
      <alignment horizontal="center" vertical="center"/>
      <protection hidden="1"/>
    </xf>
    <xf numFmtId="164" fontId="0" fillId="0" borderId="17" xfId="0" applyNumberFormat="1" applyBorder="1" applyProtection="1">
      <protection hidden="1"/>
    </xf>
    <xf numFmtId="1" fontId="0" fillId="0" borderId="1" xfId="0" applyNumberFormat="1" applyBorder="1" applyProtection="1">
      <protection hidden="1"/>
    </xf>
    <xf numFmtId="164" fontId="0" fillId="0" borderId="16" xfId="0" applyNumberFormat="1" applyBorder="1" applyProtection="1">
      <protection hidden="1"/>
    </xf>
    <xf numFmtId="164" fontId="0" fillId="0" borderId="20" xfId="0" applyNumberFormat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168" fontId="0" fillId="0" borderId="0" xfId="0" applyNumberFormat="1" applyProtection="1"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164" fontId="0" fillId="0" borderId="46" xfId="0" applyNumberFormat="1" applyBorder="1" applyProtection="1">
      <protection hidden="1"/>
    </xf>
    <xf numFmtId="0" fontId="0" fillId="2" borderId="29" xfId="0" applyFill="1" applyBorder="1" applyAlignment="1" applyProtection="1">
      <alignment horizontal="center" vertical="center"/>
      <protection hidden="1"/>
    </xf>
    <xf numFmtId="0" fontId="0" fillId="2" borderId="49" xfId="0" applyFill="1" applyBorder="1" applyAlignment="1" applyProtection="1">
      <alignment horizontal="center" vertical="center"/>
      <protection hidden="1"/>
    </xf>
    <xf numFmtId="1" fontId="0" fillId="3" borderId="1" xfId="0" applyNumberFormat="1" applyFill="1" applyBorder="1" applyAlignment="1" applyProtection="1">
      <alignment horizontal="center" vertical="center"/>
      <protection locked="0" hidden="1"/>
    </xf>
    <xf numFmtId="167" fontId="0" fillId="3" borderId="1" xfId="0" applyNumberFormat="1" applyFill="1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0" fontId="0" fillId="3" borderId="4" xfId="0" applyFill="1" applyBorder="1" applyAlignment="1" applyProtection="1">
      <alignment horizontal="center" vertical="center"/>
      <protection locked="0" hidden="1"/>
    </xf>
    <xf numFmtId="0" fontId="0" fillId="3" borderId="4" xfId="0" applyFill="1" applyBorder="1" applyAlignment="1" applyProtection="1">
      <alignment horizontal="center" vertical="center" wrapText="1"/>
      <protection locked="0" hidden="1"/>
    </xf>
    <xf numFmtId="165" fontId="0" fillId="0" borderId="0" xfId="0" applyNumberFormat="1"/>
    <xf numFmtId="164" fontId="0" fillId="0" borderId="0" xfId="0" applyNumberFormat="1" applyProtection="1">
      <protection hidden="1"/>
    </xf>
    <xf numFmtId="164" fontId="0" fillId="0" borderId="52" xfId="0" applyNumberFormat="1" applyBorder="1" applyProtection="1">
      <protection hidden="1"/>
    </xf>
    <xf numFmtId="164" fontId="5" fillId="11" borderId="4" xfId="0" applyNumberFormat="1" applyFont="1" applyFill="1" applyBorder="1" applyAlignment="1" applyProtection="1">
      <alignment horizontal="center" vertical="center"/>
      <protection hidden="1"/>
    </xf>
    <xf numFmtId="164" fontId="5" fillId="11" borderId="27" xfId="0" applyNumberFormat="1" applyFont="1" applyFill="1" applyBorder="1" applyAlignment="1" applyProtection="1">
      <alignment horizontal="center" vertical="center"/>
      <protection hidden="1"/>
    </xf>
    <xf numFmtId="164" fontId="5" fillId="11" borderId="29" xfId="0" applyNumberFormat="1" applyFont="1" applyFill="1" applyBorder="1" applyAlignment="1" applyProtection="1">
      <alignment horizontal="center" vertical="center"/>
      <protection hidden="1"/>
    </xf>
    <xf numFmtId="164" fontId="5" fillId="11" borderId="24" xfId="0" applyNumberFormat="1" applyFont="1" applyFill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167" fontId="0" fillId="0" borderId="23" xfId="0" applyNumberFormat="1" applyBorder="1" applyProtection="1">
      <protection hidden="1"/>
    </xf>
    <xf numFmtId="1" fontId="0" fillId="0" borderId="23" xfId="0" applyNumberFormat="1" applyBorder="1" applyAlignment="1" applyProtection="1">
      <alignment horizontal="center" vertical="center"/>
      <protection hidden="1"/>
    </xf>
    <xf numFmtId="3" fontId="0" fillId="0" borderId="23" xfId="0" applyNumberFormat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vertical="center" wrapText="1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164" fontId="5" fillId="11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wrapText="1"/>
      <protection hidden="1"/>
    </xf>
    <xf numFmtId="0" fontId="0" fillId="0" borderId="41" xfId="0" applyBorder="1" applyAlignment="1" applyProtection="1">
      <alignment vertical="center"/>
      <protection hidden="1"/>
    </xf>
    <xf numFmtId="0" fontId="0" fillId="0" borderId="41" xfId="0" applyBorder="1" applyAlignment="1" applyProtection="1">
      <alignment wrapText="1"/>
      <protection hidden="1"/>
    </xf>
    <xf numFmtId="0" fontId="0" fillId="0" borderId="17" xfId="0" applyBorder="1" applyAlignment="1" applyProtection="1">
      <alignment wrapText="1"/>
      <protection hidden="1"/>
    </xf>
    <xf numFmtId="164" fontId="5" fillId="11" borderId="1" xfId="0" applyNumberFormat="1" applyFont="1" applyFill="1" applyBorder="1" applyAlignment="1" applyProtection="1">
      <alignment horizontal="center" vertical="center"/>
      <protection hidden="1"/>
    </xf>
    <xf numFmtId="0" fontId="5" fillId="10" borderId="4" xfId="0" applyFont="1" applyFill="1" applyBorder="1" applyAlignment="1" applyProtection="1">
      <alignment horizontal="center" vertical="center"/>
      <protection hidden="1"/>
    </xf>
    <xf numFmtId="0" fontId="5" fillId="10" borderId="25" xfId="0" applyFont="1" applyFill="1" applyBorder="1" applyAlignment="1" applyProtection="1">
      <alignment horizontal="center" vertical="center"/>
      <protection hidden="1"/>
    </xf>
    <xf numFmtId="164" fontId="5" fillId="10" borderId="25" xfId="0" applyNumberFormat="1" applyFont="1" applyFill="1" applyBorder="1" applyAlignment="1" applyProtection="1">
      <alignment horizontal="center" vertical="center"/>
      <protection hidden="1"/>
    </xf>
    <xf numFmtId="164" fontId="5" fillId="10" borderId="24" xfId="0" applyNumberFormat="1" applyFont="1" applyFill="1" applyBorder="1" applyAlignment="1" applyProtection="1">
      <alignment horizontal="center" vertical="center"/>
      <protection hidden="1"/>
    </xf>
    <xf numFmtId="0" fontId="5" fillId="10" borderId="23" xfId="0" applyFont="1" applyFill="1" applyBorder="1" applyAlignment="1" applyProtection="1">
      <alignment horizontal="center" vertical="center" wrapText="1"/>
      <protection hidden="1"/>
    </xf>
    <xf numFmtId="0" fontId="5" fillId="1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0" fontId="8" fillId="8" borderId="4" xfId="0" applyFont="1" applyFill="1" applyBorder="1" applyAlignment="1" applyProtection="1">
      <alignment horizontal="center" vertical="center"/>
      <protection hidden="1"/>
    </xf>
    <xf numFmtId="0" fontId="8" fillId="8" borderId="25" xfId="0" applyFont="1" applyFill="1" applyBorder="1" applyAlignment="1" applyProtection="1">
      <alignment horizontal="center" vertical="center"/>
      <protection hidden="1"/>
    </xf>
    <xf numFmtId="164" fontId="6" fillId="7" borderId="4" xfId="0" applyNumberFormat="1" applyFont="1" applyFill="1" applyBorder="1" applyAlignment="1" applyProtection="1">
      <alignment horizontal="center" vertical="center"/>
      <protection hidden="1"/>
    </xf>
    <xf numFmtId="164" fontId="6" fillId="7" borderId="25" xfId="0" applyNumberFormat="1" applyFont="1" applyFill="1" applyBorder="1" applyAlignment="1" applyProtection="1">
      <alignment horizontal="center" vertical="center"/>
      <protection hidden="1"/>
    </xf>
    <xf numFmtId="164" fontId="0" fillId="6" borderId="4" xfId="0" applyNumberFormat="1" applyFill="1" applyBorder="1" applyAlignment="1" applyProtection="1">
      <alignment horizontal="center" vertical="center" wrapText="1"/>
      <protection hidden="1"/>
    </xf>
    <xf numFmtId="164" fontId="0" fillId="6" borderId="25" xfId="0" applyNumberForma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5" xfId="0" applyFont="1" applyFill="1" applyBorder="1" applyAlignment="1" applyProtection="1">
      <alignment horizontal="center" vertical="center"/>
      <protection hidden="1"/>
    </xf>
    <xf numFmtId="0" fontId="6" fillId="7" borderId="24" xfId="0" applyFont="1" applyFill="1" applyBorder="1" applyAlignment="1" applyProtection="1">
      <alignment horizontal="center" vertical="center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4" xfId="0" applyFill="1" applyBorder="1" applyAlignment="1" applyProtection="1">
      <alignment horizontal="center" vertical="center"/>
      <protection hidden="1"/>
    </xf>
    <xf numFmtId="0" fontId="5" fillId="11" borderId="4" xfId="0" applyFont="1" applyFill="1" applyBorder="1" applyAlignment="1" applyProtection="1">
      <alignment horizontal="center" vertical="center"/>
      <protection hidden="1"/>
    </xf>
    <xf numFmtId="0" fontId="5" fillId="11" borderId="24" xfId="0" applyFont="1" applyFill="1" applyBorder="1" applyAlignment="1" applyProtection="1">
      <alignment horizontal="center" vertical="center"/>
      <protection hidden="1"/>
    </xf>
    <xf numFmtId="0" fontId="5" fillId="9" borderId="4" xfId="0" applyFont="1" applyFill="1" applyBorder="1" applyAlignment="1" applyProtection="1">
      <alignment horizontal="center" vertical="center"/>
      <protection hidden="1"/>
    </xf>
    <xf numFmtId="0" fontId="5" fillId="9" borderId="25" xfId="0" applyFont="1" applyFill="1" applyBorder="1" applyAlignment="1" applyProtection="1">
      <alignment horizontal="center" vertical="center"/>
      <protection hidden="1"/>
    </xf>
    <xf numFmtId="0" fontId="5" fillId="9" borderId="24" xfId="0" applyFont="1" applyFill="1" applyBorder="1" applyAlignment="1" applyProtection="1">
      <alignment horizontal="center" vertical="center"/>
      <protection hidden="1"/>
    </xf>
    <xf numFmtId="0" fontId="5" fillId="10" borderId="22" xfId="0" applyFont="1" applyFill="1" applyBorder="1" applyAlignment="1" applyProtection="1">
      <alignment horizontal="center" vertical="center"/>
      <protection hidden="1"/>
    </xf>
    <xf numFmtId="0" fontId="5" fillId="10" borderId="26" xfId="0" applyFont="1" applyFill="1" applyBorder="1" applyAlignment="1" applyProtection="1">
      <alignment horizontal="center" vertical="center"/>
      <protection hidden="1"/>
    </xf>
    <xf numFmtId="0" fontId="5" fillId="10" borderId="28" xfId="0" applyFont="1" applyFill="1" applyBorder="1" applyAlignment="1" applyProtection="1">
      <alignment horizontal="center" vertical="center"/>
      <protection hidden="1"/>
    </xf>
    <xf numFmtId="0" fontId="5" fillId="10" borderId="27" xfId="0" applyFont="1" applyFill="1" applyBorder="1" applyAlignment="1" applyProtection="1">
      <alignment horizontal="center" vertical="center"/>
      <protection hidden="1"/>
    </xf>
    <xf numFmtId="0" fontId="5" fillId="10" borderId="21" xfId="0" applyFont="1" applyFill="1" applyBorder="1" applyAlignment="1" applyProtection="1">
      <alignment horizontal="center" vertical="center"/>
      <protection hidden="1"/>
    </xf>
    <xf numFmtId="0" fontId="5" fillId="10" borderId="29" xfId="0" applyFont="1" applyFill="1" applyBorder="1" applyAlignment="1" applyProtection="1">
      <alignment horizontal="center" vertical="center"/>
      <protection hidden="1"/>
    </xf>
    <xf numFmtId="0" fontId="5" fillId="10" borderId="26" xfId="0" applyFont="1" applyFill="1" applyBorder="1" applyAlignment="1" applyProtection="1">
      <alignment horizontal="center" vertical="center" wrapText="1"/>
      <protection hidden="1"/>
    </xf>
    <xf numFmtId="0" fontId="5" fillId="10" borderId="28" xfId="0" applyFont="1" applyFill="1" applyBorder="1" applyAlignment="1" applyProtection="1">
      <alignment horizontal="center" vertical="center" wrapText="1"/>
      <protection hidden="1"/>
    </xf>
    <xf numFmtId="0" fontId="5" fillId="10" borderId="21" xfId="0" applyFont="1" applyFill="1" applyBorder="1" applyAlignment="1" applyProtection="1">
      <alignment horizontal="center" vertical="center" wrapText="1"/>
      <protection hidden="1"/>
    </xf>
    <xf numFmtId="0" fontId="5" fillId="10" borderId="29" xfId="0" applyFont="1" applyFill="1" applyBorder="1" applyAlignment="1" applyProtection="1">
      <alignment horizontal="center" vertical="center" wrapText="1"/>
      <protection hidden="1"/>
    </xf>
    <xf numFmtId="0" fontId="5" fillId="11" borderId="25" xfId="0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0" fontId="5" fillId="12" borderId="25" xfId="0" applyFont="1" applyFill="1" applyBorder="1" applyAlignment="1" applyProtection="1">
      <alignment horizontal="center" vertical="center"/>
      <protection hidden="1"/>
    </xf>
    <xf numFmtId="0" fontId="5" fillId="12" borderId="24" xfId="0" applyFont="1" applyFill="1" applyBorder="1" applyAlignment="1" applyProtection="1">
      <alignment horizontal="center" vertical="center"/>
      <protection hidden="1"/>
    </xf>
    <xf numFmtId="0" fontId="0" fillId="6" borderId="4" xfId="0" applyFill="1" applyBorder="1" applyAlignment="1" applyProtection="1">
      <alignment horizontal="center" vertical="center"/>
      <protection hidden="1"/>
    </xf>
    <xf numFmtId="164" fontId="0" fillId="2" borderId="4" xfId="0" applyNumberFormat="1" applyFill="1" applyBorder="1" applyAlignment="1" applyProtection="1">
      <alignment horizontal="center" vertical="center"/>
      <protection hidden="1"/>
    </xf>
    <xf numFmtId="164" fontId="0" fillId="2" borderId="24" xfId="0" applyNumberFormat="1" applyFill="1" applyBorder="1" applyAlignment="1" applyProtection="1">
      <alignment horizontal="center" vertical="center"/>
      <protection hidden="1"/>
    </xf>
    <xf numFmtId="0" fontId="4" fillId="6" borderId="25" xfId="0" applyFont="1" applyFill="1" applyBorder="1" applyAlignment="1" applyProtection="1">
      <alignment horizontal="center" vertical="center"/>
      <protection hidden="1"/>
    </xf>
    <xf numFmtId="164" fontId="0" fillId="6" borderId="4" xfId="0" applyNumberFormat="1" applyFill="1" applyBorder="1" applyAlignment="1" applyProtection="1">
      <alignment horizontal="center" vertical="center"/>
      <protection hidden="1"/>
    </xf>
    <xf numFmtId="164" fontId="0" fillId="6" borderId="25" xfId="0" applyNumberFormat="1" applyFill="1" applyBorder="1" applyAlignment="1" applyProtection="1">
      <alignment horizontal="center" vertical="center"/>
      <protection hidden="1"/>
    </xf>
    <xf numFmtId="0" fontId="19" fillId="6" borderId="4" xfId="0" applyFont="1" applyFill="1" applyBorder="1" applyAlignment="1" applyProtection="1">
      <alignment horizontal="center" vertical="center"/>
      <protection hidden="1"/>
    </xf>
    <xf numFmtId="0" fontId="19" fillId="6" borderId="25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center" vertical="center"/>
      <protection hidden="1"/>
    </xf>
    <xf numFmtId="164" fontId="4" fillId="2" borderId="4" xfId="0" applyNumberFormat="1" applyFont="1" applyFill="1" applyBorder="1" applyAlignment="1" applyProtection="1">
      <alignment horizontal="center" vertical="center"/>
      <protection hidden="1"/>
    </xf>
    <xf numFmtId="0" fontId="0" fillId="2" borderId="23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22" xfId="0" applyFill="1" applyBorder="1" applyAlignment="1" applyProtection="1">
      <alignment horizontal="center" vertical="center" wrapText="1"/>
      <protection hidden="1"/>
    </xf>
    <xf numFmtId="0" fontId="0" fillId="2" borderId="28" xfId="0" applyFill="1" applyBorder="1" applyAlignment="1" applyProtection="1">
      <alignment horizontal="center" vertical="center" wrapText="1"/>
      <protection hidden="1"/>
    </xf>
    <xf numFmtId="0" fontId="0" fillId="2" borderId="27" xfId="0" applyFill="1" applyBorder="1" applyAlignment="1" applyProtection="1">
      <alignment horizontal="center" vertical="center" wrapText="1"/>
      <protection hidden="1"/>
    </xf>
    <xf numFmtId="0" fontId="0" fillId="2" borderId="29" xfId="0" applyFill="1" applyBorder="1" applyAlignment="1" applyProtection="1">
      <alignment horizontal="center" vertical="center" wrapText="1"/>
      <protection hidden="1"/>
    </xf>
    <xf numFmtId="0" fontId="0" fillId="2" borderId="28" xfId="0" applyFill="1" applyBorder="1" applyAlignment="1" applyProtection="1">
      <alignment horizontal="center" vertical="center"/>
      <protection hidden="1"/>
    </xf>
    <xf numFmtId="0" fontId="0" fillId="2" borderId="49" xfId="0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4" borderId="24" xfId="0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3" fillId="5" borderId="25" xfId="0" applyFont="1" applyFill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locked="0" hidden="1"/>
    </xf>
    <xf numFmtId="0" fontId="3" fillId="3" borderId="25" xfId="0" applyFont="1" applyFill="1" applyBorder="1" applyAlignment="1" applyProtection="1">
      <alignment horizontal="center" vertical="center" wrapText="1"/>
      <protection locked="0" hidden="1"/>
    </xf>
    <xf numFmtId="0" fontId="3" fillId="3" borderId="26" xfId="0" applyFont="1" applyFill="1" applyBorder="1" applyAlignment="1" applyProtection="1">
      <alignment horizontal="center" vertical="center" wrapText="1"/>
      <protection locked="0" hidden="1"/>
    </xf>
    <xf numFmtId="0" fontId="0" fillId="2" borderId="22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5" borderId="4" xfId="0" applyFill="1" applyBorder="1" applyAlignment="1" applyProtection="1">
      <alignment horizontal="center" vertical="center"/>
      <protection hidden="1"/>
    </xf>
    <xf numFmtId="0" fontId="0" fillId="5" borderId="24" xfId="0" applyFill="1" applyBorder="1" applyAlignment="1" applyProtection="1">
      <alignment horizontal="center" vertical="center"/>
      <protection hidden="1"/>
    </xf>
    <xf numFmtId="0" fontId="0" fillId="5" borderId="22" xfId="0" applyFill="1" applyBorder="1" applyAlignment="1" applyProtection="1">
      <alignment horizontal="center" vertical="center" wrapText="1"/>
      <protection hidden="1"/>
    </xf>
    <xf numFmtId="0" fontId="0" fillId="5" borderId="27" xfId="0" applyFill="1" applyBorder="1" applyAlignment="1" applyProtection="1">
      <alignment horizontal="center" vertical="center" wrapText="1"/>
      <protection hidden="1"/>
    </xf>
    <xf numFmtId="0" fontId="0" fillId="4" borderId="23" xfId="0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 applyProtection="1">
      <alignment horizontal="center" vertical="center" wrapText="1"/>
      <protection hidden="1"/>
    </xf>
    <xf numFmtId="0" fontId="0" fillId="5" borderId="23" xfId="0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2" borderId="27" xfId="0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5" fillId="10" borderId="22" xfId="0" applyFont="1" applyFill="1" applyBorder="1" applyAlignment="1" applyProtection="1">
      <alignment horizontal="center" vertical="center" wrapText="1"/>
      <protection hidden="1"/>
    </xf>
    <xf numFmtId="0" fontId="5" fillId="10" borderId="2" xfId="0" applyFont="1" applyFill="1" applyBorder="1" applyAlignment="1" applyProtection="1">
      <alignment horizontal="center" vertical="center" wrapText="1"/>
      <protection hidden="1"/>
    </xf>
    <xf numFmtId="0" fontId="5" fillId="10" borderId="0" xfId="0" applyFont="1" applyFill="1" applyAlignment="1" applyProtection="1">
      <alignment horizontal="center" vertical="center" wrapText="1"/>
      <protection hidden="1"/>
    </xf>
    <xf numFmtId="164" fontId="5" fillId="11" borderId="22" xfId="0" applyNumberFormat="1" applyFont="1" applyFill="1" applyBorder="1" applyAlignment="1" applyProtection="1">
      <alignment horizontal="center" vertical="center"/>
      <protection hidden="1"/>
    </xf>
    <xf numFmtId="164" fontId="5" fillId="11" borderId="28" xfId="0" applyNumberFormat="1" applyFont="1" applyFill="1" applyBorder="1" applyAlignment="1" applyProtection="1">
      <alignment horizontal="center" vertical="center"/>
      <protection hidden="1"/>
    </xf>
    <xf numFmtId="164" fontId="5" fillId="11" borderId="2" xfId="0" applyNumberFormat="1" applyFont="1" applyFill="1" applyBorder="1" applyAlignment="1" applyProtection="1">
      <alignment horizontal="center" vertical="center"/>
      <protection hidden="1"/>
    </xf>
    <xf numFmtId="164" fontId="5" fillId="11" borderId="49" xfId="0" applyNumberFormat="1" applyFont="1" applyFill="1" applyBorder="1" applyAlignment="1" applyProtection="1">
      <alignment horizontal="center" vertical="center"/>
      <protection hidden="1"/>
    </xf>
    <xf numFmtId="0" fontId="17" fillId="3" borderId="3" xfId="0" applyFont="1" applyFill="1" applyBorder="1" applyAlignment="1" applyProtection="1">
      <alignment horizontal="center" vertical="center"/>
      <protection locked="0" hidden="1"/>
    </xf>
    <xf numFmtId="0" fontId="17" fillId="3" borderId="23" xfId="0" applyFont="1" applyFill="1" applyBorder="1" applyAlignment="1" applyProtection="1">
      <alignment horizontal="center" vertical="center"/>
      <protection locked="0"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53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53" xfId="0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164" fontId="10" fillId="0" borderId="7" xfId="0" applyNumberFormat="1" applyFont="1" applyBorder="1" applyAlignment="1" applyProtection="1">
      <alignment horizontal="center"/>
      <protection hidden="1"/>
    </xf>
    <xf numFmtId="164" fontId="10" fillId="0" borderId="9" xfId="0" applyNumberFormat="1" applyFont="1" applyBorder="1" applyAlignment="1" applyProtection="1">
      <alignment horizontal="center"/>
      <protection hidden="1"/>
    </xf>
    <xf numFmtId="0" fontId="11" fillId="0" borderId="37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45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8" xfId="0" applyBorder="1" applyAlignment="1" applyProtection="1">
      <alignment horizontal="center"/>
      <protection hidden="1"/>
    </xf>
    <xf numFmtId="0" fontId="15" fillId="0" borderId="37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0" fillId="0" borderId="12" xfId="0" applyBorder="1" applyProtection="1">
      <protection hidden="1"/>
    </xf>
    <xf numFmtId="0" fontId="0" fillId="0" borderId="0" xfId="0" applyProtection="1">
      <protection hidden="1"/>
    </xf>
    <xf numFmtId="0" fontId="0" fillId="0" borderId="38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39" xfId="0" applyBorder="1" applyProtection="1"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9" fillId="0" borderId="37" xfId="0" applyFont="1" applyBorder="1" applyAlignment="1" applyProtection="1">
      <alignment horizontal="center"/>
      <protection hidden="1"/>
    </xf>
    <xf numFmtId="0" fontId="9" fillId="0" borderId="10" xfId="0" applyFont="1" applyBorder="1" applyAlignment="1" applyProtection="1">
      <alignment horizontal="center"/>
      <protection hidden="1"/>
    </xf>
    <xf numFmtId="1" fontId="11" fillId="0" borderId="10" xfId="0" applyNumberFormat="1" applyFont="1" applyBorder="1" applyAlignment="1" applyProtection="1">
      <alignment horizontal="center"/>
      <protection hidden="1"/>
    </xf>
    <xf numFmtId="14" fontId="15" fillId="0" borderId="10" xfId="0" applyNumberFormat="1" applyFont="1" applyBorder="1" applyAlignment="1" applyProtection="1">
      <alignment horizontal="center"/>
      <protection hidden="1"/>
    </xf>
    <xf numFmtId="0" fontId="15" fillId="0" borderId="1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38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49" fontId="1" fillId="3" borderId="30" xfId="0" applyNumberFormat="1" applyFont="1" applyFill="1" applyBorder="1" applyAlignment="1" applyProtection="1">
      <alignment horizontal="left" vertical="center" wrapText="1"/>
      <protection hidden="1"/>
    </xf>
    <xf numFmtId="49" fontId="1" fillId="3" borderId="31" xfId="0" applyNumberFormat="1" applyFont="1" applyFill="1" applyBorder="1" applyAlignment="1" applyProtection="1">
      <alignment horizontal="left" vertical="center" wrapText="1"/>
      <protection hidden="1"/>
    </xf>
    <xf numFmtId="49" fontId="1" fillId="3" borderId="32" xfId="0" applyNumberFormat="1" applyFont="1" applyFill="1" applyBorder="1" applyAlignment="1" applyProtection="1">
      <alignment horizontal="center" vertical="center"/>
      <protection hidden="1"/>
    </xf>
    <xf numFmtId="49" fontId="1" fillId="3" borderId="33" xfId="0" applyNumberFormat="1" applyFont="1" applyFill="1" applyBorder="1" applyAlignment="1" applyProtection="1">
      <alignment horizontal="center" vertical="center"/>
      <protection hidden="1"/>
    </xf>
    <xf numFmtId="49" fontId="1" fillId="3" borderId="34" xfId="0" applyNumberFormat="1" applyFont="1" applyFill="1" applyBorder="1" applyAlignment="1" applyProtection="1">
      <alignment horizontal="center" vertical="center"/>
      <protection hidden="1"/>
    </xf>
    <xf numFmtId="49" fontId="1" fillId="3" borderId="35" xfId="0" applyNumberFormat="1" applyFont="1" applyFill="1" applyBorder="1" applyAlignment="1" applyProtection="1">
      <alignment horizontal="left" vertical="center" wrapText="1"/>
      <protection hidden="1"/>
    </xf>
    <xf numFmtId="49" fontId="1" fillId="3" borderId="36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wrapText="1"/>
      <protection hidden="1"/>
    </xf>
    <xf numFmtId="0" fontId="0" fillId="0" borderId="4" xfId="0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83292</xdr:colOff>
      <xdr:row>0</xdr:row>
      <xdr:rowOff>0</xdr:rowOff>
    </xdr:from>
    <xdr:to>
      <xdr:col>1</xdr:col>
      <xdr:colOff>257174</xdr:colOff>
      <xdr:row>4</xdr:row>
      <xdr:rowOff>77895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292" y="0"/>
          <a:ext cx="1555007" cy="174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W68"/>
  <sheetViews>
    <sheetView tabSelected="1" workbookViewId="0">
      <selection activeCell="E21" sqref="E21"/>
    </sheetView>
  </sheetViews>
  <sheetFormatPr baseColWidth="10" defaultColWidth="8.6640625" defaultRowHeight="15" x14ac:dyDescent="0.2"/>
  <cols>
    <col min="1" max="1" width="20.6640625" style="3" customWidth="1"/>
    <col min="2" max="2" width="13.6640625" style="3" bestFit="1" customWidth="1"/>
    <col min="3" max="3" width="10.1640625" style="3" customWidth="1"/>
    <col min="4" max="4" width="8.6640625" style="3"/>
    <col min="5" max="5" width="10.1640625" style="3" customWidth="1"/>
    <col min="6" max="6" width="13" style="3" customWidth="1"/>
    <col min="7" max="7" width="13.1640625" style="3" customWidth="1"/>
    <col min="8" max="8" width="11.83203125" style="3" customWidth="1"/>
    <col min="9" max="9" width="9" style="3" customWidth="1"/>
    <col min="10" max="10" width="30.6640625" style="3" customWidth="1"/>
    <col min="11" max="11" width="35.6640625" style="3" customWidth="1"/>
    <col min="12" max="12" width="13.6640625" style="3" customWidth="1"/>
    <col min="13" max="13" width="8.6640625" style="3"/>
    <col min="14" max="14" width="10.5" style="3" bestFit="1" customWidth="1"/>
    <col min="15" max="15" width="8.6640625" style="3" customWidth="1"/>
    <col min="16" max="17" width="8.6640625" style="3"/>
    <col min="18" max="18" width="15.5" customWidth="1"/>
    <col min="19" max="19" width="14.5" style="3" customWidth="1"/>
    <col min="20" max="20" width="18.83203125" style="3" customWidth="1"/>
    <col min="21" max="21" width="24.5" style="3" customWidth="1"/>
    <col min="22" max="22" width="18.33203125" style="3" hidden="1" customWidth="1"/>
    <col min="23" max="23" width="18.5" style="3" hidden="1" customWidth="1"/>
    <col min="24" max="26" width="8.6640625" style="3"/>
    <col min="27" max="27" width="8.6640625" style="3" customWidth="1"/>
    <col min="28" max="16384" width="8.6640625" style="3"/>
  </cols>
  <sheetData>
    <row r="2" spans="1:23" ht="40.2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23" ht="37.25" customHeight="1" x14ac:dyDescent="0.2"/>
    <row r="4" spans="1:23" ht="40.25" customHeight="1" x14ac:dyDescent="0.2">
      <c r="G4" s="2"/>
    </row>
    <row r="5" spans="1:23" ht="53.75" customHeight="1" x14ac:dyDescent="0.2">
      <c r="A5" s="166" t="s">
        <v>122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</row>
    <row r="6" spans="1:23" ht="29" x14ac:dyDescent="0.35">
      <c r="A6" s="167" t="s">
        <v>0</v>
      </c>
      <c r="B6" s="167"/>
      <c r="C6" s="167"/>
      <c r="D6" s="167"/>
      <c r="E6" s="167"/>
      <c r="F6" s="167"/>
      <c r="G6" s="167"/>
      <c r="H6" s="167"/>
      <c r="I6" s="167"/>
      <c r="J6" s="71"/>
      <c r="K6" s="5"/>
    </row>
    <row r="7" spans="1:23" x14ac:dyDescent="0.2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4"/>
      <c r="R7" s="81" t="s">
        <v>3</v>
      </c>
      <c r="S7" s="6">
        <v>2027032</v>
      </c>
    </row>
    <row r="8" spans="1:23" ht="24.5" customHeight="1" x14ac:dyDescent="0.2">
      <c r="A8" s="7" t="s">
        <v>1</v>
      </c>
      <c r="B8" s="175" t="s">
        <v>3</v>
      </c>
      <c r="C8" s="176"/>
      <c r="D8" s="176"/>
      <c r="E8" s="176"/>
      <c r="F8" s="176"/>
      <c r="G8" s="176"/>
      <c r="H8" s="176"/>
      <c r="I8" s="176"/>
      <c r="J8" s="176"/>
      <c r="K8" s="176"/>
      <c r="L8" s="8"/>
      <c r="N8" s="70"/>
      <c r="R8" s="81" t="s">
        <v>40</v>
      </c>
      <c r="S8" s="6">
        <v>2021380</v>
      </c>
      <c r="U8" s="9"/>
      <c r="V8" s="70">
        <v>45026</v>
      </c>
      <c r="W8" s="70">
        <f>V8+5</f>
        <v>45031</v>
      </c>
    </row>
    <row r="9" spans="1:23" ht="29.75" customHeight="1" x14ac:dyDescent="0.2">
      <c r="A9" s="7" t="s">
        <v>2</v>
      </c>
      <c r="B9" s="175"/>
      <c r="C9" s="176"/>
      <c r="D9" s="176"/>
      <c r="E9" s="176"/>
      <c r="F9" s="176"/>
      <c r="G9" s="176"/>
      <c r="H9" s="176"/>
      <c r="I9" s="176"/>
      <c r="J9" s="177"/>
      <c r="K9" s="177"/>
      <c r="L9" s="8"/>
      <c r="R9" s="81" t="s">
        <v>41</v>
      </c>
      <c r="S9" s="6">
        <v>2046238</v>
      </c>
      <c r="U9" s="9"/>
      <c r="V9" s="70">
        <f>+V8+1</f>
        <v>45027</v>
      </c>
      <c r="W9" s="70">
        <f>+W8+1</f>
        <v>45032</v>
      </c>
    </row>
    <row r="10" spans="1:23" x14ac:dyDescent="0.2">
      <c r="A10" s="168" t="s">
        <v>4</v>
      </c>
      <c r="B10" s="169"/>
      <c r="C10" s="169"/>
      <c r="D10" s="169"/>
      <c r="E10" s="170"/>
      <c r="F10" s="171" t="s">
        <v>5</v>
      </c>
      <c r="G10" s="172"/>
      <c r="H10" s="172"/>
      <c r="I10" s="172"/>
      <c r="J10" s="178"/>
      <c r="K10" s="164"/>
      <c r="L10" s="2"/>
      <c r="R10" s="81" t="s">
        <v>42</v>
      </c>
      <c r="S10" s="6">
        <v>2083347</v>
      </c>
      <c r="U10" s="9"/>
      <c r="V10" s="70">
        <f>+V9+1</f>
        <v>45028</v>
      </c>
      <c r="W10" s="70">
        <f>+W9+1</f>
        <v>45033</v>
      </c>
    </row>
    <row r="11" spans="1:23" x14ac:dyDescent="0.2">
      <c r="A11" s="184" t="s">
        <v>6</v>
      </c>
      <c r="B11" s="186" t="s">
        <v>7</v>
      </c>
      <c r="C11" s="170"/>
      <c r="D11" s="184" t="s">
        <v>10</v>
      </c>
      <c r="E11" s="187" t="s">
        <v>11</v>
      </c>
      <c r="F11" s="189" t="s">
        <v>12</v>
      </c>
      <c r="G11" s="180" t="s">
        <v>13</v>
      </c>
      <c r="H11" s="181"/>
      <c r="I11" s="182" t="s">
        <v>11</v>
      </c>
      <c r="J11" s="179"/>
      <c r="K11" s="165"/>
      <c r="L11" s="2"/>
      <c r="R11" s="81" t="s">
        <v>43</v>
      </c>
      <c r="S11" s="6">
        <v>2001486</v>
      </c>
      <c r="U11" s="9"/>
      <c r="V11" s="70">
        <f t="shared" ref="V11:W13" si="0">+V10+1</f>
        <v>45029</v>
      </c>
      <c r="W11" s="70">
        <f t="shared" si="0"/>
        <v>45034</v>
      </c>
    </row>
    <row r="12" spans="1:23" x14ac:dyDescent="0.2">
      <c r="A12" s="185"/>
      <c r="B12" s="10" t="s">
        <v>8</v>
      </c>
      <c r="C12" s="10" t="s">
        <v>9</v>
      </c>
      <c r="D12" s="185"/>
      <c r="E12" s="188"/>
      <c r="F12" s="190"/>
      <c r="G12" s="11" t="s">
        <v>8</v>
      </c>
      <c r="H12" s="11" t="s">
        <v>9</v>
      </c>
      <c r="I12" s="183"/>
      <c r="J12" s="179"/>
      <c r="K12" s="165"/>
      <c r="L12" s="2"/>
      <c r="R12" s="81" t="s">
        <v>44</v>
      </c>
      <c r="S12" s="6">
        <v>2042849</v>
      </c>
      <c r="V12" s="70">
        <f t="shared" si="0"/>
        <v>45030</v>
      </c>
      <c r="W12" s="70">
        <f t="shared" si="0"/>
        <v>45035</v>
      </c>
    </row>
    <row r="13" spans="1:23" ht="16.25" customHeight="1" x14ac:dyDescent="0.2">
      <c r="A13" s="77"/>
      <c r="B13" s="78"/>
      <c r="C13" s="78"/>
      <c r="D13" s="78"/>
      <c r="E13" s="78"/>
      <c r="F13" s="77"/>
      <c r="G13" s="78"/>
      <c r="H13" s="78"/>
      <c r="I13" s="79"/>
      <c r="J13" s="179"/>
      <c r="K13" s="75"/>
      <c r="L13" s="2"/>
      <c r="R13" s="81" t="s">
        <v>45</v>
      </c>
      <c r="S13" s="6">
        <v>2009506</v>
      </c>
      <c r="V13" s="70">
        <f t="shared" si="0"/>
        <v>45031</v>
      </c>
      <c r="W13" s="70"/>
    </row>
    <row r="14" spans="1:23" ht="16.25" customHeight="1" x14ac:dyDescent="0.2">
      <c r="A14" s="77"/>
      <c r="B14" s="78"/>
      <c r="C14" s="78"/>
      <c r="D14" s="78"/>
      <c r="E14" s="78"/>
      <c r="F14" s="77"/>
      <c r="G14" s="78"/>
      <c r="H14" s="78"/>
      <c r="I14" s="79"/>
      <c r="J14" s="179"/>
      <c r="K14" s="75"/>
      <c r="L14" s="2"/>
      <c r="R14" s="81" t="s">
        <v>46</v>
      </c>
      <c r="S14" s="6">
        <v>2055610</v>
      </c>
      <c r="W14" s="70"/>
    </row>
    <row r="15" spans="1:23" ht="16.25" customHeight="1" x14ac:dyDescent="0.2">
      <c r="A15" s="77"/>
      <c r="B15" s="78"/>
      <c r="C15" s="78"/>
      <c r="D15" s="78"/>
      <c r="E15" s="78"/>
      <c r="F15" s="77"/>
      <c r="G15" s="78"/>
      <c r="H15" s="78"/>
      <c r="I15" s="79"/>
      <c r="J15" s="179"/>
      <c r="K15" s="75"/>
      <c r="L15" s="2"/>
      <c r="R15" s="81" t="s">
        <v>47</v>
      </c>
      <c r="S15" s="6">
        <v>2000725</v>
      </c>
      <c r="W15" s="70"/>
    </row>
    <row r="16" spans="1:23" ht="16.25" customHeight="1" x14ac:dyDescent="0.2">
      <c r="A16" s="77"/>
      <c r="B16" s="78"/>
      <c r="C16" s="78"/>
      <c r="D16" s="78"/>
      <c r="E16" s="78"/>
      <c r="F16" s="77"/>
      <c r="G16" s="78"/>
      <c r="H16" s="78"/>
      <c r="I16" s="79"/>
      <c r="J16" s="179"/>
      <c r="K16" s="75"/>
      <c r="L16" s="2"/>
      <c r="R16" s="81" t="s">
        <v>94</v>
      </c>
      <c r="S16" s="6">
        <v>2022545</v>
      </c>
      <c r="W16" s="70"/>
    </row>
    <row r="17" spans="1:23" ht="16.25" customHeight="1" x14ac:dyDescent="0.2">
      <c r="A17" s="77"/>
      <c r="B17" s="78"/>
      <c r="C17" s="78"/>
      <c r="D17" s="78"/>
      <c r="E17" s="78"/>
      <c r="F17" s="77"/>
      <c r="G17" s="78"/>
      <c r="H17" s="78"/>
      <c r="I17" s="79"/>
      <c r="J17" s="191"/>
      <c r="K17" s="74"/>
      <c r="L17" s="2"/>
      <c r="R17" s="81" t="s">
        <v>95</v>
      </c>
      <c r="S17" s="6">
        <v>2069926</v>
      </c>
      <c r="W17" s="70"/>
    </row>
    <row r="18" spans="1:23" ht="16.25" customHeight="1" x14ac:dyDescent="0.2">
      <c r="A18" s="154" t="s">
        <v>14</v>
      </c>
      <c r="B18" s="155"/>
      <c r="C18" s="155"/>
      <c r="D18" s="155"/>
      <c r="E18" s="155"/>
      <c r="F18" s="155"/>
      <c r="G18" s="155"/>
      <c r="H18" s="155"/>
      <c r="I18" s="155"/>
      <c r="J18" s="192"/>
      <c r="K18" s="192"/>
      <c r="L18" s="12"/>
      <c r="R18" s="81" t="s">
        <v>48</v>
      </c>
      <c r="S18" s="6">
        <v>2022632</v>
      </c>
      <c r="W18" s="70"/>
    </row>
    <row r="19" spans="1:23" x14ac:dyDescent="0.2">
      <c r="A19" s="1" t="s">
        <v>15</v>
      </c>
      <c r="B19" s="158" t="s">
        <v>16</v>
      </c>
      <c r="C19" s="158" t="s">
        <v>12</v>
      </c>
      <c r="D19" s="158" t="s">
        <v>17</v>
      </c>
      <c r="E19" s="158" t="s">
        <v>18</v>
      </c>
      <c r="F19" s="158" t="s">
        <v>19</v>
      </c>
      <c r="G19" s="158" t="s">
        <v>20</v>
      </c>
      <c r="H19" s="160" t="s">
        <v>21</v>
      </c>
      <c r="I19" s="161"/>
      <c r="J19" s="160" t="s">
        <v>92</v>
      </c>
      <c r="K19" s="160" t="s">
        <v>93</v>
      </c>
      <c r="L19" s="13"/>
      <c r="R19" s="81" t="s">
        <v>49</v>
      </c>
      <c r="S19" s="6">
        <v>2063432</v>
      </c>
    </row>
    <row r="20" spans="1:23" x14ac:dyDescent="0.2">
      <c r="A20" s="78" t="s">
        <v>130</v>
      </c>
      <c r="B20" s="159"/>
      <c r="C20" s="159"/>
      <c r="D20" s="159"/>
      <c r="E20" s="159"/>
      <c r="F20" s="159"/>
      <c r="G20" s="159"/>
      <c r="H20" s="162"/>
      <c r="I20" s="163"/>
      <c r="J20" s="162"/>
      <c r="K20" s="162"/>
      <c r="L20" s="13"/>
      <c r="R20" s="81" t="s">
        <v>50</v>
      </c>
      <c r="S20" s="6">
        <v>2042397</v>
      </c>
    </row>
    <row r="21" spans="1:23" ht="16" x14ac:dyDescent="0.2">
      <c r="A21" s="1" t="s">
        <v>22</v>
      </c>
      <c r="B21" s="77"/>
      <c r="C21" s="77"/>
      <c r="D21" s="14" t="str">
        <f t="shared" ref="D21:D28" si="1">IF(E21="","",IF(MOD(E21,1)=0,E21/1,"Wrong No. Of persons"))</f>
        <v/>
      </c>
      <c r="E21" s="15"/>
      <c r="F21" s="16" t="str">
        <f>IF(OR(B21="",C21=""),"",IF(_xlfn.DAYS(C21,B21)&lt;1,"ERROR",_xlfn.DAYS(C21,B21)))</f>
        <v/>
      </c>
      <c r="G21" s="17" t="str">
        <f>IF(OR(F21="",F21="ERROR"),"",IF(A20="Hotel Vis",130,150))</f>
        <v/>
      </c>
      <c r="H21" s="147" t="str">
        <f>IF(D21="Wrong No. Of persons","Wrong No. Of persons",IF(OR(F21="",F21="ERROR",E21=""),"",E21*F21*G21))</f>
        <v/>
      </c>
      <c r="I21" s="148"/>
      <c r="J21" s="80"/>
      <c r="K21" s="80"/>
      <c r="L21" s="18"/>
      <c r="R21" s="81" t="s">
        <v>51</v>
      </c>
      <c r="S21" s="6">
        <v>2090143</v>
      </c>
    </row>
    <row r="22" spans="1:23" ht="16" x14ac:dyDescent="0.2">
      <c r="A22" s="1" t="s">
        <v>22</v>
      </c>
      <c r="B22" s="77"/>
      <c r="C22" s="77"/>
      <c r="D22" s="14" t="str">
        <f t="shared" si="1"/>
        <v/>
      </c>
      <c r="E22" s="15"/>
      <c r="F22" s="16" t="str">
        <f t="shared" ref="F22:F28" si="2">IF(OR(B22="",C22=""),"",IF(_xlfn.DAYS(C22,B22)&lt;1,"ERROR",_xlfn.DAYS(C22,B22)))</f>
        <v/>
      </c>
      <c r="G22" s="17" t="str">
        <f>IF(OR(F22="",F22="ERROR"),"",IF(A20="Hotel Vis",130,150))</f>
        <v/>
      </c>
      <c r="H22" s="147" t="str">
        <f>IF(D22="Wrong No. Of persons","Wrong No. Of persons",IF(OR(F22="",F22="ERROR",E22=""),"",E22*F22*G22))</f>
        <v/>
      </c>
      <c r="I22" s="148"/>
      <c r="J22" s="80"/>
      <c r="K22" s="80"/>
      <c r="L22" s="19"/>
      <c r="R22" s="81" t="s">
        <v>52</v>
      </c>
      <c r="S22" s="6">
        <v>2073811</v>
      </c>
    </row>
    <row r="23" spans="1:23" ht="16" x14ac:dyDescent="0.2">
      <c r="A23" s="1" t="s">
        <v>22</v>
      </c>
      <c r="B23" s="77"/>
      <c r="C23" s="77"/>
      <c r="D23" s="14" t="str">
        <f t="shared" si="1"/>
        <v/>
      </c>
      <c r="E23" s="15"/>
      <c r="F23" s="16" t="str">
        <f t="shared" si="2"/>
        <v/>
      </c>
      <c r="G23" s="17" t="str">
        <f>IF(OR(F23="",F23="ERROR"),"",IF(A20="Hotel Vis",130,150))</f>
        <v/>
      </c>
      <c r="H23" s="147" t="str">
        <f t="shared" ref="H23:H24" si="3">IF(D23="Wrong No. Of persons","Wrong No. Of persons",IF(OR(F23="",F23="ERROR",E23=""),"",E23*F23*G23))</f>
        <v/>
      </c>
      <c r="I23" s="148"/>
      <c r="J23" s="80"/>
      <c r="K23" s="80"/>
      <c r="L23" s="19"/>
      <c r="R23" s="81" t="s">
        <v>96</v>
      </c>
      <c r="S23" s="6">
        <v>2054313</v>
      </c>
    </row>
    <row r="24" spans="1:23" ht="16" x14ac:dyDescent="0.2">
      <c r="A24" s="1" t="s">
        <v>22</v>
      </c>
      <c r="B24" s="77"/>
      <c r="C24" s="77"/>
      <c r="D24" s="14" t="str">
        <f t="shared" si="1"/>
        <v/>
      </c>
      <c r="E24" s="15"/>
      <c r="F24" s="16" t="str">
        <f t="shared" si="2"/>
        <v/>
      </c>
      <c r="G24" s="17" t="str">
        <f>IF(OR(F24="",F24="ERROR"),"",IF(A20="Hotel Vis",130,150))</f>
        <v/>
      </c>
      <c r="H24" s="147" t="str">
        <f t="shared" si="3"/>
        <v/>
      </c>
      <c r="I24" s="148"/>
      <c r="J24" s="80"/>
      <c r="K24" s="80"/>
      <c r="L24" s="19"/>
      <c r="R24" s="81" t="s">
        <v>97</v>
      </c>
      <c r="S24" s="6">
        <v>2008248</v>
      </c>
    </row>
    <row r="25" spans="1:23" ht="16" x14ac:dyDescent="0.2">
      <c r="A25" s="1" t="s">
        <v>22</v>
      </c>
      <c r="B25" s="77"/>
      <c r="C25" s="77"/>
      <c r="D25" s="14" t="str">
        <f t="shared" si="1"/>
        <v/>
      </c>
      <c r="E25" s="15"/>
      <c r="F25" s="16" t="str">
        <f t="shared" si="2"/>
        <v/>
      </c>
      <c r="G25" s="17" t="str">
        <f>IF(OR(F25="",F25="ERROR"),"",IF(A20="Hotel Vis",130,150))</f>
        <v/>
      </c>
      <c r="H25" s="147" t="str">
        <f>IF(D25="Wrong No. Of persons","Wrong No. Of persons",IF(OR(F25="",F25="ERROR",E25=""),"",E25*F25*G25))</f>
        <v/>
      </c>
      <c r="I25" s="148"/>
      <c r="J25" s="80"/>
      <c r="K25" s="80"/>
      <c r="L25" s="19"/>
      <c r="R25" s="81" t="s">
        <v>98</v>
      </c>
      <c r="S25" s="6">
        <v>2072159</v>
      </c>
    </row>
    <row r="26" spans="1:23" ht="16" x14ac:dyDescent="0.2">
      <c r="A26" s="1" t="s">
        <v>22</v>
      </c>
      <c r="B26" s="77"/>
      <c r="C26" s="77"/>
      <c r="D26" s="14" t="str">
        <f t="shared" si="1"/>
        <v/>
      </c>
      <c r="E26" s="15"/>
      <c r="F26" s="16" t="str">
        <f t="shared" si="2"/>
        <v/>
      </c>
      <c r="G26" s="17" t="str">
        <f>IF(OR(F26="",F26="ERROR"),"",IF(A20="Hotel Vis",130,150))</f>
        <v/>
      </c>
      <c r="H26" s="147" t="str">
        <f t="shared" ref="H26:H36" si="4">IF(D26="Wrong No. Of persons","Wrong No. Of persons",IF(OR(F26="",F26="ERROR",E26=""),"",E26*F26*G26))</f>
        <v/>
      </c>
      <c r="I26" s="148"/>
      <c r="J26" s="80"/>
      <c r="K26" s="80"/>
      <c r="L26" s="19"/>
      <c r="R26" s="81" t="s">
        <v>99</v>
      </c>
      <c r="S26" s="6">
        <v>2005861</v>
      </c>
    </row>
    <row r="27" spans="1:23" ht="16" x14ac:dyDescent="0.2">
      <c r="A27" s="1" t="s">
        <v>22</v>
      </c>
      <c r="B27" s="77"/>
      <c r="C27" s="77"/>
      <c r="D27" s="14" t="str">
        <f t="shared" si="1"/>
        <v/>
      </c>
      <c r="E27" s="15"/>
      <c r="F27" s="16" t="str">
        <f t="shared" si="2"/>
        <v/>
      </c>
      <c r="G27" s="17" t="str">
        <f>IF(OR(F27="",F27="ERROR"),"",IF(A20="Hotel Vis",130,150))</f>
        <v/>
      </c>
      <c r="H27" s="147" t="str">
        <f t="shared" si="4"/>
        <v/>
      </c>
      <c r="I27" s="148"/>
      <c r="J27" s="80"/>
      <c r="K27" s="80"/>
      <c r="L27" s="19"/>
      <c r="R27" s="81" t="s">
        <v>53</v>
      </c>
      <c r="S27" s="6">
        <v>2099029</v>
      </c>
    </row>
    <row r="28" spans="1:23" ht="16" x14ac:dyDescent="0.2">
      <c r="A28" s="1" t="s">
        <v>22</v>
      </c>
      <c r="B28" s="77"/>
      <c r="C28" s="77"/>
      <c r="D28" s="14" t="str">
        <f t="shared" si="1"/>
        <v/>
      </c>
      <c r="E28" s="15"/>
      <c r="F28" s="16" t="str">
        <f t="shared" si="2"/>
        <v/>
      </c>
      <c r="G28" s="17" t="str">
        <f>IF(OR(F28="",F28="ERROR"),"",IF(A20="Hotel Vis",130,150))</f>
        <v/>
      </c>
      <c r="H28" s="147" t="str">
        <f t="shared" si="4"/>
        <v/>
      </c>
      <c r="I28" s="148"/>
      <c r="J28" s="80"/>
      <c r="K28" s="80"/>
      <c r="L28" s="19"/>
      <c r="R28" s="81" t="s">
        <v>54</v>
      </c>
      <c r="S28" s="6">
        <v>2028377</v>
      </c>
    </row>
    <row r="29" spans="1:23" ht="24" customHeight="1" x14ac:dyDescent="0.2">
      <c r="A29" s="1" t="s">
        <v>23</v>
      </c>
      <c r="B29" s="77"/>
      <c r="C29" s="77"/>
      <c r="D29" s="1" t="str">
        <f t="shared" ref="D29:D36" si="5">IF(E29="","",IF(MOD(E29,2)=0,E29/2,"Wrong No. Of persons"))</f>
        <v/>
      </c>
      <c r="E29" s="15"/>
      <c r="F29" s="16" t="str">
        <f>IF(OR(B29="",C29=""),"",IF(_xlfn.DAYS(C29,B29)&lt;1,"ERROR",_xlfn.DAYS(C29,B29)))</f>
        <v/>
      </c>
      <c r="G29" s="17" t="str">
        <f>IF(OR(F29="",F29="ERROR"),"",IF(A20="Hotel Vis",95,115))</f>
        <v/>
      </c>
      <c r="H29" s="147" t="str">
        <f t="shared" ref="H29:H32" si="6">IF(D29="Wrong No. Of persons","Wrong No. Of persons",IF(OR(F29="",F29="ERROR",E29=""),"",E29*F29*G29))</f>
        <v/>
      </c>
      <c r="I29" s="148"/>
      <c r="J29" s="80"/>
      <c r="K29" s="80"/>
      <c r="L29" s="19"/>
      <c r="R29" s="81" t="s">
        <v>55</v>
      </c>
      <c r="S29" s="6">
        <v>2082710</v>
      </c>
    </row>
    <row r="30" spans="1:23" ht="23.25" customHeight="1" x14ac:dyDescent="0.2">
      <c r="A30" s="1" t="s">
        <v>23</v>
      </c>
      <c r="B30" s="77"/>
      <c r="C30" s="77"/>
      <c r="D30" s="14" t="str">
        <f t="shared" si="5"/>
        <v/>
      </c>
      <c r="E30" s="15"/>
      <c r="F30" s="16" t="str">
        <f t="shared" ref="F30:F36" si="7">IF(OR(B30="",C30=""),"",IF(_xlfn.DAYS(C30,B30)&lt;1,"ERROR",_xlfn.DAYS(C30,B30)))</f>
        <v/>
      </c>
      <c r="G30" s="17" t="str">
        <f>IF(OR(F30="",F30="ERROR"),"",IF(A20="Hotel Vis",95,115))</f>
        <v/>
      </c>
      <c r="H30" s="147" t="str">
        <f t="shared" si="6"/>
        <v/>
      </c>
      <c r="I30" s="148"/>
      <c r="J30" s="80"/>
      <c r="K30" s="80"/>
      <c r="L30" s="19"/>
      <c r="R30" s="81" t="s">
        <v>56</v>
      </c>
      <c r="S30" s="6">
        <v>2047241</v>
      </c>
    </row>
    <row r="31" spans="1:23" ht="25.5" customHeight="1" x14ac:dyDescent="0.2">
      <c r="A31" s="1" t="s">
        <v>23</v>
      </c>
      <c r="B31" s="77"/>
      <c r="C31" s="77"/>
      <c r="D31" s="14" t="str">
        <f t="shared" si="5"/>
        <v/>
      </c>
      <c r="E31" s="15"/>
      <c r="F31" s="16" t="str">
        <f t="shared" si="7"/>
        <v/>
      </c>
      <c r="G31" s="17" t="str">
        <f>IF(OR(F31="",F31="ERROR"),"",IF(A20="Hotel Vis",95,115))</f>
        <v/>
      </c>
      <c r="H31" s="147" t="str">
        <f t="shared" si="6"/>
        <v/>
      </c>
      <c r="I31" s="148"/>
      <c r="J31" s="80"/>
      <c r="K31" s="80"/>
      <c r="L31" s="19"/>
      <c r="R31" s="81" t="s">
        <v>100</v>
      </c>
      <c r="S31" s="6">
        <v>2091150</v>
      </c>
    </row>
    <row r="32" spans="1:23" ht="24.75" customHeight="1" x14ac:dyDescent="0.2">
      <c r="A32" s="1" t="s">
        <v>23</v>
      </c>
      <c r="B32" s="77"/>
      <c r="C32" s="77"/>
      <c r="D32" s="14" t="str">
        <f t="shared" si="5"/>
        <v/>
      </c>
      <c r="E32" s="15"/>
      <c r="F32" s="16" t="str">
        <f t="shared" si="7"/>
        <v/>
      </c>
      <c r="G32" s="17" t="str">
        <f>IF(OR(F32="",F32="ERROR"),"",IF(A20="Hotel Vis",95,115))</f>
        <v/>
      </c>
      <c r="H32" s="147" t="str">
        <f t="shared" si="6"/>
        <v/>
      </c>
      <c r="I32" s="148"/>
      <c r="J32" s="80"/>
      <c r="K32" s="80"/>
      <c r="L32" s="19"/>
      <c r="R32" s="81" t="s">
        <v>101</v>
      </c>
      <c r="S32" s="6">
        <v>2039517</v>
      </c>
    </row>
    <row r="33" spans="1:19" ht="27" customHeight="1" x14ac:dyDescent="0.2">
      <c r="A33" s="1" t="s">
        <v>23</v>
      </c>
      <c r="B33" s="77"/>
      <c r="C33" s="77"/>
      <c r="D33" s="1" t="str">
        <f t="shared" si="5"/>
        <v/>
      </c>
      <c r="E33" s="15"/>
      <c r="F33" s="16" t="str">
        <f t="shared" si="7"/>
        <v/>
      </c>
      <c r="G33" s="17" t="str">
        <f>IF(OR(F33="",F33="ERROR"),"",IF(A20="Hotel Vis",95,115))</f>
        <v/>
      </c>
      <c r="H33" s="147" t="str">
        <f t="shared" si="4"/>
        <v/>
      </c>
      <c r="I33" s="148"/>
      <c r="J33" s="80"/>
      <c r="K33" s="80"/>
      <c r="L33" s="12"/>
      <c r="R33" s="81" t="s">
        <v>102</v>
      </c>
      <c r="S33" s="6"/>
    </row>
    <row r="34" spans="1:19" ht="29.25" customHeight="1" x14ac:dyDescent="0.2">
      <c r="A34" s="1" t="s">
        <v>23</v>
      </c>
      <c r="B34" s="77"/>
      <c r="C34" s="77"/>
      <c r="D34" s="14" t="str">
        <f t="shared" si="5"/>
        <v/>
      </c>
      <c r="E34" s="15"/>
      <c r="F34" s="16" t="str">
        <f t="shared" si="7"/>
        <v/>
      </c>
      <c r="G34" s="17" t="str">
        <f>IF(OR(F34="",F34="ERROR"),"",IF(A20="Hotel Vis",95,115))</f>
        <v/>
      </c>
      <c r="H34" s="147" t="str">
        <f t="shared" si="4"/>
        <v/>
      </c>
      <c r="I34" s="148"/>
      <c r="J34" s="80"/>
      <c r="K34" s="80"/>
      <c r="L34" s="12"/>
      <c r="R34" s="81" t="s">
        <v>103</v>
      </c>
      <c r="S34" s="6"/>
    </row>
    <row r="35" spans="1:19" ht="24.75" customHeight="1" x14ac:dyDescent="0.2">
      <c r="A35" s="1" t="s">
        <v>23</v>
      </c>
      <c r="B35" s="77"/>
      <c r="C35" s="77"/>
      <c r="D35" s="14" t="str">
        <f t="shared" si="5"/>
        <v/>
      </c>
      <c r="E35" s="15"/>
      <c r="F35" s="16" t="str">
        <f t="shared" si="7"/>
        <v/>
      </c>
      <c r="G35" s="17" t="str">
        <f>IF(OR(F35="",F35="ERROR"),"",IF(A20="Hotel Vis",95,115))</f>
        <v/>
      </c>
      <c r="H35" s="147" t="str">
        <f t="shared" si="4"/>
        <v/>
      </c>
      <c r="I35" s="148"/>
      <c r="J35" s="80"/>
      <c r="K35" s="80"/>
      <c r="L35" s="12"/>
      <c r="R35" s="81" t="s">
        <v>57</v>
      </c>
      <c r="S35" s="6"/>
    </row>
    <row r="36" spans="1:19" ht="26.25" customHeight="1" x14ac:dyDescent="0.2">
      <c r="A36" s="1" t="s">
        <v>23</v>
      </c>
      <c r="B36" s="77"/>
      <c r="C36" s="77"/>
      <c r="D36" s="14" t="str">
        <f t="shared" si="5"/>
        <v/>
      </c>
      <c r="E36" s="15"/>
      <c r="F36" s="16" t="str">
        <f t="shared" si="7"/>
        <v/>
      </c>
      <c r="G36" s="17" t="str">
        <f>IF(OR(F36="",F36="ERROR"),"",IF(A20="Hotel Vis",95,115))</f>
        <v/>
      </c>
      <c r="H36" s="147" t="str">
        <f t="shared" si="4"/>
        <v/>
      </c>
      <c r="I36" s="148"/>
      <c r="J36" s="80"/>
      <c r="K36" s="80"/>
      <c r="L36" s="12"/>
      <c r="R36" s="81" t="s">
        <v>58</v>
      </c>
      <c r="S36" s="6"/>
    </row>
    <row r="37" spans="1:19" x14ac:dyDescent="0.2">
      <c r="A37" s="154" t="s">
        <v>24</v>
      </c>
      <c r="B37" s="155"/>
      <c r="C37" s="155"/>
      <c r="D37" s="155"/>
      <c r="E37" s="155"/>
      <c r="F37" s="155"/>
      <c r="G37" s="156"/>
      <c r="H37" s="157" t="str">
        <f>IF(SUM(H21:I36)=0,"",SUM(H21:I36))</f>
        <v/>
      </c>
      <c r="I37" s="156"/>
      <c r="J37" s="157"/>
      <c r="K37" s="156"/>
      <c r="L37" s="12"/>
      <c r="R37" s="81" t="s">
        <v>59</v>
      </c>
      <c r="S37" s="6"/>
    </row>
    <row r="38" spans="1:19" x14ac:dyDescent="0.2">
      <c r="A38" s="124" t="s">
        <v>25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2"/>
      <c r="R38" s="81" t="s">
        <v>60</v>
      </c>
      <c r="S38" s="6">
        <v>2072234</v>
      </c>
    </row>
    <row r="39" spans="1:19" x14ac:dyDescent="0.2">
      <c r="A39" s="152" t="s">
        <v>124</v>
      </c>
      <c r="B39" s="153"/>
      <c r="C39" s="153"/>
      <c r="D39" s="153"/>
      <c r="E39" s="153"/>
      <c r="F39" s="153"/>
      <c r="G39" s="76"/>
      <c r="H39" s="150" t="str">
        <f>IF(G39="","",G39*150)</f>
        <v/>
      </c>
      <c r="I39" s="151"/>
      <c r="J39" s="151"/>
      <c r="K39" s="151"/>
      <c r="L39" s="12"/>
      <c r="R39" s="81"/>
      <c r="S39" s="6"/>
    </row>
    <row r="40" spans="1:19" x14ac:dyDescent="0.2">
      <c r="A40" s="146" t="s">
        <v>26</v>
      </c>
      <c r="B40" s="125"/>
      <c r="C40" s="125"/>
      <c r="D40" s="125"/>
      <c r="E40" s="125"/>
      <c r="F40" s="126"/>
      <c r="G40" s="76"/>
      <c r="H40" s="150" t="str">
        <f>IF(G40="","",G40*10)</f>
        <v/>
      </c>
      <c r="I40" s="151"/>
      <c r="J40" s="151"/>
      <c r="K40" s="151"/>
      <c r="L40" s="20"/>
      <c r="R40" s="81" t="s">
        <v>61</v>
      </c>
      <c r="S40" s="6">
        <v>2000160</v>
      </c>
    </row>
    <row r="41" spans="1:19" x14ac:dyDescent="0.2">
      <c r="A41" s="124" t="s">
        <v>27</v>
      </c>
      <c r="B41" s="125"/>
      <c r="C41" s="125"/>
      <c r="D41" s="125"/>
      <c r="E41" s="125"/>
      <c r="F41" s="125"/>
      <c r="G41" s="126"/>
      <c r="H41" s="119" t="str">
        <f>IF(SUM(G39:G40)=0,"",(G39*150+G40*10))</f>
        <v/>
      </c>
      <c r="I41" s="120"/>
      <c r="J41" s="120"/>
      <c r="K41" s="120"/>
      <c r="L41" s="21"/>
      <c r="R41" s="81" t="s">
        <v>62</v>
      </c>
      <c r="S41" s="6">
        <v>2033177</v>
      </c>
    </row>
    <row r="42" spans="1:19" ht="15" customHeight="1" x14ac:dyDescent="0.2">
      <c r="A42" s="132" t="s">
        <v>107</v>
      </c>
      <c r="B42" s="133"/>
      <c r="C42" s="133"/>
      <c r="D42" s="133"/>
      <c r="E42" s="134"/>
      <c r="F42" s="111" t="s">
        <v>125</v>
      </c>
      <c r="G42" s="111" t="s">
        <v>126</v>
      </c>
      <c r="H42" s="193" t="s">
        <v>115</v>
      </c>
      <c r="I42" s="138"/>
      <c r="J42" s="138" t="s">
        <v>21</v>
      </c>
      <c r="K42" s="139"/>
      <c r="L42" s="22"/>
      <c r="R42" s="81" t="s">
        <v>63</v>
      </c>
      <c r="S42" s="6">
        <v>2049078</v>
      </c>
    </row>
    <row r="43" spans="1:19" x14ac:dyDescent="0.2">
      <c r="A43" s="135"/>
      <c r="B43" s="136"/>
      <c r="C43" s="136"/>
      <c r="D43" s="136"/>
      <c r="E43" s="137"/>
      <c r="F43" s="112"/>
      <c r="G43" s="112"/>
      <c r="H43" s="194"/>
      <c r="I43" s="195"/>
      <c r="J43" s="140"/>
      <c r="K43" s="141"/>
      <c r="L43" s="22"/>
      <c r="R43" s="81" t="s">
        <v>64</v>
      </c>
      <c r="S43" s="6">
        <v>2001087</v>
      </c>
    </row>
    <row r="44" spans="1:19" x14ac:dyDescent="0.2">
      <c r="A44" s="127" t="s">
        <v>114</v>
      </c>
      <c r="B44" s="142"/>
      <c r="C44" s="128"/>
      <c r="D44" s="127" t="s">
        <v>116</v>
      </c>
      <c r="E44" s="128"/>
      <c r="F44" s="97"/>
      <c r="G44" s="97"/>
      <c r="H44" s="196" t="s">
        <v>109</v>
      </c>
      <c r="I44" s="197"/>
      <c r="J44" s="106" t="str">
        <f>IF((F44+G44)*25=0,"",((F44+G44)*25))</f>
        <v/>
      </c>
      <c r="K44" s="106"/>
      <c r="L44" s="23"/>
      <c r="R44" s="81" t="s">
        <v>65</v>
      </c>
      <c r="S44" s="6">
        <v>2025410</v>
      </c>
    </row>
    <row r="45" spans="1:19" x14ac:dyDescent="0.2">
      <c r="A45" s="127" t="s">
        <v>108</v>
      </c>
      <c r="B45" s="142"/>
      <c r="C45" s="128"/>
      <c r="D45" s="127" t="s">
        <v>117</v>
      </c>
      <c r="E45" s="128"/>
      <c r="F45" s="97"/>
      <c r="G45" s="97"/>
      <c r="H45" s="198"/>
      <c r="I45" s="199"/>
      <c r="J45" s="106" t="str">
        <f t="shared" ref="J45:J46" si="8">IF((F45+G45)*25=0,"",((F45+G45)*25))</f>
        <v/>
      </c>
      <c r="K45" s="106"/>
      <c r="L45" s="23"/>
      <c r="R45" s="81" t="s">
        <v>66</v>
      </c>
      <c r="S45" s="6">
        <v>2086564</v>
      </c>
    </row>
    <row r="46" spans="1:19" x14ac:dyDescent="0.2">
      <c r="A46" s="143" t="s">
        <v>110</v>
      </c>
      <c r="B46" s="144"/>
      <c r="C46" s="145"/>
      <c r="D46" s="127" t="s">
        <v>118</v>
      </c>
      <c r="E46" s="128"/>
      <c r="F46" s="97"/>
      <c r="G46" s="97"/>
      <c r="H46" s="85"/>
      <c r="I46" s="86"/>
      <c r="J46" s="106" t="str">
        <f t="shared" si="8"/>
        <v/>
      </c>
      <c r="K46" s="106"/>
      <c r="L46" s="23"/>
      <c r="R46" s="81" t="s">
        <v>104</v>
      </c>
      <c r="S46" s="6">
        <v>2087921</v>
      </c>
    </row>
    <row r="47" spans="1:19" ht="15" customHeight="1" x14ac:dyDescent="0.2">
      <c r="A47" s="143" t="s">
        <v>111</v>
      </c>
      <c r="B47" s="144"/>
      <c r="C47" s="145"/>
      <c r="D47" s="127" t="s">
        <v>119</v>
      </c>
      <c r="E47" s="128"/>
      <c r="F47" s="94"/>
      <c r="G47" s="97"/>
      <c r="H47" s="200"/>
      <c r="I47" s="200"/>
      <c r="J47" s="106" t="str">
        <f>IF((G47+H47)*20=0,"",(G47*25+H47*20))</f>
        <v/>
      </c>
      <c r="K47" s="106"/>
      <c r="L47" s="23"/>
      <c r="R47" s="81"/>
      <c r="S47" s="6"/>
    </row>
    <row r="48" spans="1:19" x14ac:dyDescent="0.2">
      <c r="A48" s="129" t="s">
        <v>112</v>
      </c>
      <c r="B48" s="130"/>
      <c r="C48" s="131"/>
      <c r="D48" s="127" t="s">
        <v>120</v>
      </c>
      <c r="E48" s="128"/>
      <c r="F48" s="94"/>
      <c r="G48" s="97"/>
      <c r="H48" s="201"/>
      <c r="I48" s="201"/>
      <c r="J48" s="106" t="str">
        <f>IF((G48+H48)*20=0,"",(G48*25+H48*20))</f>
        <v/>
      </c>
      <c r="K48" s="106"/>
      <c r="L48" s="23"/>
      <c r="R48" s="81"/>
      <c r="S48" s="6"/>
    </row>
    <row r="49" spans="1:19" x14ac:dyDescent="0.2">
      <c r="A49" s="129" t="s">
        <v>113</v>
      </c>
      <c r="B49" s="130"/>
      <c r="C49" s="131"/>
      <c r="D49" s="127" t="s">
        <v>121</v>
      </c>
      <c r="E49" s="128"/>
      <c r="F49" s="97"/>
      <c r="G49" s="97"/>
      <c r="H49" s="84" t="s">
        <v>109</v>
      </c>
      <c r="I49" s="87"/>
      <c r="J49" s="106" t="str">
        <f t="shared" ref="J49" si="9">IF((F49+G49)*25=0,"",((F49+G49)*25))</f>
        <v/>
      </c>
      <c r="K49" s="106"/>
      <c r="L49" s="23"/>
      <c r="R49" s="81"/>
      <c r="S49" s="6"/>
    </row>
    <row r="50" spans="1:19" x14ac:dyDescent="0.2">
      <c r="A50" s="107" t="s">
        <v>127</v>
      </c>
      <c r="B50" s="108"/>
      <c r="C50" s="108"/>
      <c r="D50" s="108"/>
      <c r="E50" s="108"/>
      <c r="F50" s="108"/>
      <c r="G50" s="108"/>
      <c r="H50" s="108"/>
      <c r="I50" s="108"/>
      <c r="J50" s="109" t="str">
        <f>IF(SUM(J44:K49)=0,"",SUM(J44:K49))</f>
        <v/>
      </c>
      <c r="K50" s="110"/>
      <c r="L50" s="23"/>
      <c r="R50" s="81"/>
      <c r="S50" s="6"/>
    </row>
    <row r="51" spans="1:19" ht="34" x14ac:dyDescent="0.2">
      <c r="A51" s="121" t="s">
        <v>28</v>
      </c>
      <c r="B51" s="122"/>
      <c r="C51" s="122"/>
      <c r="D51" s="122"/>
      <c r="E51" s="122"/>
      <c r="F51" s="122"/>
      <c r="G51" s="123"/>
      <c r="H51" s="117" t="str">
        <f>IF(SUM(H37,H41,J50)=0,"",SUM(H37,H41,J50))</f>
        <v/>
      </c>
      <c r="I51" s="118"/>
      <c r="J51" s="118"/>
      <c r="K51" s="118"/>
      <c r="L51" s="23"/>
      <c r="R51" s="81"/>
      <c r="S51" s="6"/>
    </row>
    <row r="52" spans="1:19" ht="19" x14ac:dyDescent="0.2">
      <c r="A52" s="113" t="s">
        <v>29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23"/>
      <c r="R52" s="81"/>
      <c r="S52" s="6"/>
    </row>
    <row r="53" spans="1:19" ht="16" x14ac:dyDescent="0.2">
      <c r="A53" s="115" t="s">
        <v>123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23"/>
      <c r="R53" s="81"/>
      <c r="S53" s="6"/>
    </row>
    <row r="54" spans="1:19" x14ac:dyDescent="0.2">
      <c r="L54" s="23"/>
      <c r="R54" s="81"/>
      <c r="S54" s="6"/>
    </row>
    <row r="55" spans="1:19" x14ac:dyDescent="0.2">
      <c r="L55" s="23"/>
      <c r="R55" s="81"/>
      <c r="S55" s="6"/>
    </row>
    <row r="56" spans="1:19" x14ac:dyDescent="0.2">
      <c r="L56" s="23"/>
      <c r="R56" s="81" t="s">
        <v>105</v>
      </c>
      <c r="S56" s="6">
        <v>2008993</v>
      </c>
    </row>
    <row r="57" spans="1:19" x14ac:dyDescent="0.2">
      <c r="L57" s="24"/>
      <c r="R57" s="81" t="s">
        <v>67</v>
      </c>
      <c r="S57" s="6">
        <v>2084634</v>
      </c>
    </row>
    <row r="58" spans="1:19" ht="34" x14ac:dyDescent="0.4">
      <c r="L58" s="25"/>
      <c r="R58" s="81" t="s">
        <v>68</v>
      </c>
      <c r="S58" s="6">
        <v>2094273</v>
      </c>
    </row>
    <row r="59" spans="1:19" ht="19" x14ac:dyDescent="0.2">
      <c r="L59" s="26"/>
      <c r="R59" s="81" t="s">
        <v>69</v>
      </c>
      <c r="S59" s="6">
        <v>2092150</v>
      </c>
    </row>
    <row r="60" spans="1:19" ht="30" customHeight="1" x14ac:dyDescent="0.2">
      <c r="L60" s="27"/>
      <c r="R60" s="81" t="s">
        <v>70</v>
      </c>
      <c r="S60" s="6">
        <v>2056729</v>
      </c>
    </row>
    <row r="61" spans="1:19" x14ac:dyDescent="0.2">
      <c r="R61" s="81" t="s">
        <v>71</v>
      </c>
      <c r="S61" s="6">
        <v>2066426</v>
      </c>
    </row>
    <row r="62" spans="1:19" x14ac:dyDescent="0.2">
      <c r="R62" s="81" t="s">
        <v>72</v>
      </c>
      <c r="S62" s="6">
        <v>2095058</v>
      </c>
    </row>
    <row r="63" spans="1:19" x14ac:dyDescent="0.2">
      <c r="R63" s="81" t="s">
        <v>73</v>
      </c>
      <c r="S63" s="6">
        <v>2093676</v>
      </c>
    </row>
    <row r="64" spans="1:19" x14ac:dyDescent="0.2">
      <c r="R64" s="81" t="s">
        <v>74</v>
      </c>
      <c r="S64" s="6">
        <v>2068372</v>
      </c>
    </row>
    <row r="65" spans="18:19" x14ac:dyDescent="0.2">
      <c r="R65" s="81" t="s">
        <v>75</v>
      </c>
      <c r="S65" s="6">
        <v>2064899</v>
      </c>
    </row>
    <row r="66" spans="18:19" x14ac:dyDescent="0.2">
      <c r="R66" s="81" t="s">
        <v>76</v>
      </c>
      <c r="S66" s="6">
        <v>2040103</v>
      </c>
    </row>
    <row r="67" spans="18:19" x14ac:dyDescent="0.2">
      <c r="R67" s="81" t="s">
        <v>77</v>
      </c>
      <c r="S67" s="6">
        <v>2024542</v>
      </c>
    </row>
    <row r="68" spans="18:19" x14ac:dyDescent="0.2">
      <c r="R68" s="81" t="s">
        <v>78</v>
      </c>
    </row>
  </sheetData>
  <sheetProtection algorithmName="SHA-512" hashValue="Ot8XtALMeAmoaJqqcFET+qLA1y/0Md9cL90Zkx8BdCwg88UA+XymedvOQhBFkvsZqk6y+1BwwhTAE0ZZwmyjrw==" saltValue="oD6NzIS9K8S8cbFpoZAX1g==" spinCount="100000" sheet="1" objects="1" scenarios="1"/>
  <protectedRanges>
    <protectedRange sqref="G39:G40" name="Range6"/>
    <protectedRange sqref="B8:K9" name="Range5"/>
    <protectedRange sqref="B13:E17 G13:J17" name="Range4"/>
    <protectedRange sqref="K21:K37" name="Range3"/>
    <protectedRange sqref="E21:E36" name="Range2"/>
    <protectedRange sqref="A13:A17 F13:F17 B21:C36" name="Range1"/>
    <protectedRange sqref="A20" name="Range8"/>
  </protectedRanges>
  <mergeCells count="87">
    <mergeCell ref="A46:C46"/>
    <mergeCell ref="A45:C45"/>
    <mergeCell ref="D46:E46"/>
    <mergeCell ref="D45:E45"/>
    <mergeCell ref="J13:J15"/>
    <mergeCell ref="J16:J17"/>
    <mergeCell ref="J19:J20"/>
    <mergeCell ref="J37:K37"/>
    <mergeCell ref="H34:I34"/>
    <mergeCell ref="H35:I35"/>
    <mergeCell ref="A18:K18"/>
    <mergeCell ref="K19:K20"/>
    <mergeCell ref="H25:I25"/>
    <mergeCell ref="H21:I21"/>
    <mergeCell ref="H22:I22"/>
    <mergeCell ref="H23:I23"/>
    <mergeCell ref="H24:I24"/>
    <mergeCell ref="B19:B20"/>
    <mergeCell ref="C19:C20"/>
    <mergeCell ref="K10:K12"/>
    <mergeCell ref="A5:K5"/>
    <mergeCell ref="A6:I6"/>
    <mergeCell ref="A10:E10"/>
    <mergeCell ref="F10:I10"/>
    <mergeCell ref="A7:L7"/>
    <mergeCell ref="B9:K9"/>
    <mergeCell ref="B8:K8"/>
    <mergeCell ref="J10:J12"/>
    <mergeCell ref="G11:H11"/>
    <mergeCell ref="I11:I12"/>
    <mergeCell ref="A11:A12"/>
    <mergeCell ref="B11:C11"/>
    <mergeCell ref="D11:D12"/>
    <mergeCell ref="E11:E12"/>
    <mergeCell ref="F11:F12"/>
    <mergeCell ref="D19:D20"/>
    <mergeCell ref="H28:I28"/>
    <mergeCell ref="H29:I29"/>
    <mergeCell ref="G19:G20"/>
    <mergeCell ref="H19:I20"/>
    <mergeCell ref="E19:E20"/>
    <mergeCell ref="F19:F20"/>
    <mergeCell ref="H30:I30"/>
    <mergeCell ref="H31:I31"/>
    <mergeCell ref="H32:I32"/>
    <mergeCell ref="H33:I33"/>
    <mergeCell ref="H26:I26"/>
    <mergeCell ref="H27:I27"/>
    <mergeCell ref="A40:F40"/>
    <mergeCell ref="H36:I36"/>
    <mergeCell ref="A38:K38"/>
    <mergeCell ref="H40:K40"/>
    <mergeCell ref="A39:F39"/>
    <mergeCell ref="H39:K39"/>
    <mergeCell ref="A37:G37"/>
    <mergeCell ref="H37:I37"/>
    <mergeCell ref="A52:K52"/>
    <mergeCell ref="A53:K53"/>
    <mergeCell ref="H51:K51"/>
    <mergeCell ref="H41:K41"/>
    <mergeCell ref="A51:G51"/>
    <mergeCell ref="A41:G41"/>
    <mergeCell ref="D48:E48"/>
    <mergeCell ref="D49:E49"/>
    <mergeCell ref="A48:C48"/>
    <mergeCell ref="D47:E47"/>
    <mergeCell ref="A42:E43"/>
    <mergeCell ref="J42:K43"/>
    <mergeCell ref="A44:C44"/>
    <mergeCell ref="A47:C47"/>
    <mergeCell ref="A49:C49"/>
    <mergeCell ref="D44:E44"/>
    <mergeCell ref="F42:F43"/>
    <mergeCell ref="G42:G43"/>
    <mergeCell ref="J44:K44"/>
    <mergeCell ref="J45:K45"/>
    <mergeCell ref="J46:K46"/>
    <mergeCell ref="H42:I43"/>
    <mergeCell ref="H44:I44"/>
    <mergeCell ref="H45:I45"/>
    <mergeCell ref="J47:K47"/>
    <mergeCell ref="J48:K48"/>
    <mergeCell ref="J49:K49"/>
    <mergeCell ref="A50:I50"/>
    <mergeCell ref="J50:K50"/>
    <mergeCell ref="H47:I47"/>
    <mergeCell ref="H48:I48"/>
  </mergeCells>
  <phoneticPr fontId="16" type="noConversion"/>
  <dataValidations xWindow="1248" yWindow="733" count="9">
    <dataValidation type="list" allowBlank="1" showInputMessage="1" showErrorMessage="1" sqref="A20" xr:uid="{00000000-0002-0000-0000-000000000000}">
      <formula1>"Grand Hotel Park,Hotel Vis"</formula1>
    </dataValidation>
    <dataValidation type="list" allowBlank="1" showInputMessage="1" showErrorMessage="1" sqref="B13:B17 G13:G17" xr:uid="{00000000-0002-0000-0000-000001000000}">
      <formula1>"0,1,2,3,4,5,6,7,8,9,10,11,12,13,14,15,16,17,18,19,20,21,22,23"</formula1>
    </dataValidation>
    <dataValidation type="list" allowBlank="1" showInputMessage="1" showErrorMessage="1" sqref="C13:C17 H13:H17" xr:uid="{00000000-0002-0000-0000-000002000000}">
      <formula1>"00,05,10,15,20,25,30,35,40,45,50,55"</formula1>
    </dataValidation>
    <dataValidation type="list" allowBlank="1" showInputMessage="1" showErrorMessage="1" sqref="F14:F17" xr:uid="{00000000-0002-0000-0000-000005000000}">
      <formula1>$W$8:$W$10</formula1>
    </dataValidation>
    <dataValidation type="list" allowBlank="1" showInputMessage="1" showErrorMessage="1" sqref="A13:A17 B21:B36" xr:uid="{00000000-0002-0000-0000-000006000000}">
      <formula1>$V$8:$V$13</formula1>
    </dataValidation>
    <dataValidation allowBlank="1" showInputMessage="1" showErrorMessage="1" prompt="Fill with names of persons._x000a_eg. John Doe; Jane Doe" sqref="L21:L32 K21:K37 J21:J36" xr:uid="{00000000-0002-0000-0000-000003000000}"/>
    <dataValidation type="list" allowBlank="1" showInputMessage="1" showErrorMessage="1" sqref="C21:C36 F13" xr:uid="{03AD326C-3500-409D-A6C6-A3BECDF06255}">
      <formula1>$W$8:$W$18</formula1>
    </dataValidation>
    <dataValidation type="list" allowBlank="1" showInputMessage="1" showErrorMessage="1" sqref="B8:K8" xr:uid="{5F4E56C8-5711-4446-A6FA-1FB984F9E5D0}">
      <formula1>$R$7:$R$68</formula1>
    </dataValidation>
    <dataValidation allowBlank="1" showInputMessage="1" showErrorMessage="1" promptTitle="Notice" prompt="It is mandatory to arrive 1 day before competition day." sqref="F21:F36" xr:uid="{19F7D69B-C97F-9646-9445-40B588D8F622}"/>
  </dataValidations>
  <pageMargins left="0.7" right="0.7" top="0.75" bottom="0.75" header="0.3" footer="0.3"/>
  <pageSetup paperSize="9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M61"/>
  <sheetViews>
    <sheetView topLeftCell="A35" workbookViewId="0">
      <selection activeCell="H40" sqref="H40"/>
    </sheetView>
  </sheetViews>
  <sheetFormatPr baseColWidth="10" defaultColWidth="8.6640625" defaultRowHeight="15" x14ac:dyDescent="0.2"/>
  <cols>
    <col min="1" max="1" width="8.6640625" style="3"/>
    <col min="2" max="2" width="18.1640625" style="3" customWidth="1"/>
    <col min="3" max="3" width="10.1640625" style="3" bestFit="1" customWidth="1"/>
    <col min="4" max="4" width="10.6640625" style="3" customWidth="1"/>
    <col min="5" max="5" width="11.1640625" style="3" customWidth="1"/>
    <col min="6" max="12" width="8.6640625" style="3"/>
    <col min="13" max="13" width="13.1640625" style="3" bestFit="1" customWidth="1"/>
    <col min="14" max="24" width="8.6640625" style="3"/>
    <col min="25" max="25" width="8.6640625" style="3" customWidth="1"/>
    <col min="26" max="16384" width="8.6640625" style="3"/>
  </cols>
  <sheetData>
    <row r="1" spans="2:13" ht="16" thickBot="1" x14ac:dyDescent="0.25"/>
    <row r="2" spans="2:13" x14ac:dyDescent="0.2">
      <c r="B2" s="214" t="s">
        <v>91</v>
      </c>
      <c r="C2" s="215"/>
      <c r="D2" s="215"/>
      <c r="E2" s="215"/>
      <c r="F2" s="215"/>
      <c r="G2" s="215"/>
      <c r="H2" s="215"/>
      <c r="I2" s="216"/>
    </row>
    <row r="3" spans="2:13" ht="16" thickBot="1" x14ac:dyDescent="0.25">
      <c r="B3" s="217"/>
      <c r="C3" s="218"/>
      <c r="D3" s="218"/>
      <c r="E3" s="218"/>
      <c r="F3" s="218"/>
      <c r="G3" s="218"/>
      <c r="H3" s="218"/>
      <c r="I3" s="219"/>
    </row>
    <row r="4" spans="2:13" ht="16" x14ac:dyDescent="0.2">
      <c r="B4" s="262" t="s">
        <v>79</v>
      </c>
      <c r="C4" s="263"/>
      <c r="D4" s="263"/>
      <c r="E4" s="263"/>
      <c r="F4" s="263"/>
      <c r="G4" s="263"/>
      <c r="H4" s="263"/>
      <c r="I4" s="264"/>
      <c r="J4" s="28"/>
    </row>
    <row r="5" spans="2:13" ht="16.25" customHeight="1" x14ac:dyDescent="0.2">
      <c r="B5" s="29" t="s">
        <v>80</v>
      </c>
      <c r="C5" s="265" t="s">
        <v>81</v>
      </c>
      <c r="D5" s="265"/>
      <c r="E5" s="265"/>
      <c r="F5" s="265"/>
      <c r="G5" s="265"/>
      <c r="H5" s="265"/>
      <c r="I5" s="266"/>
      <c r="J5" s="30"/>
    </row>
    <row r="6" spans="2:13" ht="16.25" customHeight="1" x14ac:dyDescent="0.2">
      <c r="B6" s="29" t="s">
        <v>82</v>
      </c>
      <c r="C6" s="265" t="s">
        <v>83</v>
      </c>
      <c r="D6" s="265"/>
      <c r="E6" s="265"/>
      <c r="F6" s="265"/>
      <c r="G6" s="265"/>
      <c r="H6" s="265"/>
      <c r="I6" s="266"/>
      <c r="J6" s="30"/>
      <c r="M6" s="31"/>
    </row>
    <row r="7" spans="2:13" ht="16.25" customHeight="1" x14ac:dyDescent="0.2">
      <c r="B7" s="29" t="s">
        <v>84</v>
      </c>
      <c r="C7" s="265" t="s">
        <v>85</v>
      </c>
      <c r="D7" s="265"/>
      <c r="E7" s="265"/>
      <c r="F7" s="265"/>
      <c r="G7" s="265"/>
      <c r="H7" s="265"/>
      <c r="I7" s="266"/>
      <c r="J7" s="30"/>
    </row>
    <row r="8" spans="2:13" ht="16.25" customHeight="1" x14ac:dyDescent="0.2">
      <c r="B8" s="29" t="s">
        <v>86</v>
      </c>
      <c r="C8" s="265" t="s">
        <v>87</v>
      </c>
      <c r="D8" s="265"/>
      <c r="E8" s="265"/>
      <c r="F8" s="265"/>
      <c r="G8" s="265"/>
      <c r="H8" s="265"/>
      <c r="I8" s="266"/>
      <c r="J8" s="30"/>
    </row>
    <row r="9" spans="2:13" ht="16.25" customHeight="1" x14ac:dyDescent="0.2">
      <c r="B9" s="29" t="s">
        <v>88</v>
      </c>
      <c r="C9" s="265" t="s">
        <v>89</v>
      </c>
      <c r="D9" s="265"/>
      <c r="E9" s="265"/>
      <c r="F9" s="265"/>
      <c r="G9" s="265"/>
      <c r="H9" s="265"/>
      <c r="I9" s="266"/>
      <c r="J9" s="30"/>
    </row>
    <row r="10" spans="2:13" ht="17" customHeight="1" thickBot="1" x14ac:dyDescent="0.25">
      <c r="B10" s="32" t="s">
        <v>90</v>
      </c>
      <c r="C10" s="260" t="s">
        <v>106</v>
      </c>
      <c r="D10" s="260"/>
      <c r="E10" s="260"/>
      <c r="F10" s="260"/>
      <c r="G10" s="260"/>
      <c r="H10" s="260"/>
      <c r="I10" s="261"/>
      <c r="J10" s="30"/>
    </row>
    <row r="11" spans="2:13" ht="16" thickBot="1" x14ac:dyDescent="0.25">
      <c r="B11" s="33"/>
      <c r="C11" s="34"/>
      <c r="D11" s="34"/>
      <c r="E11" s="34"/>
      <c r="F11" s="34"/>
      <c r="G11" s="34"/>
      <c r="H11" s="34"/>
      <c r="I11" s="35"/>
    </row>
    <row r="12" spans="2:13" ht="19" x14ac:dyDescent="0.2">
      <c r="B12" s="232" t="s">
        <v>129</v>
      </c>
      <c r="C12" s="233"/>
      <c r="D12" s="233"/>
      <c r="E12" s="233"/>
      <c r="F12" s="233"/>
      <c r="G12" s="233"/>
      <c r="H12" s="233"/>
      <c r="I12" s="234"/>
    </row>
    <row r="13" spans="2:13" x14ac:dyDescent="0.2">
      <c r="B13" s="235"/>
      <c r="C13" s="236"/>
      <c r="D13" s="236"/>
      <c r="E13" s="236"/>
      <c r="F13" s="236"/>
      <c r="G13" s="236"/>
      <c r="H13" s="236"/>
      <c r="I13" s="237"/>
    </row>
    <row r="14" spans="2:13" ht="16" thickBot="1" x14ac:dyDescent="0.25">
      <c r="B14" s="238"/>
      <c r="C14" s="239"/>
      <c r="D14" s="239"/>
      <c r="E14" s="239"/>
      <c r="F14" s="239"/>
      <c r="G14" s="239"/>
      <c r="H14" s="239"/>
      <c r="I14" s="240"/>
    </row>
    <row r="15" spans="2:13" ht="21" x14ac:dyDescent="0.25">
      <c r="B15" s="244" t="s">
        <v>35</v>
      </c>
      <c r="C15" s="245"/>
      <c r="D15" s="246">
        <f>VLOOKUP(Forms!B8,Forms!R7:S67,2,FALSE)</f>
        <v>2027032</v>
      </c>
      <c r="E15" s="246"/>
      <c r="F15" s="36" t="s">
        <v>36</v>
      </c>
      <c r="G15" s="247">
        <f ca="1">TODAY()</f>
        <v>44976</v>
      </c>
      <c r="H15" s="248"/>
      <c r="I15" s="37"/>
    </row>
    <row r="16" spans="2:13" ht="31.25" customHeight="1" x14ac:dyDescent="0.2">
      <c r="B16" s="38"/>
      <c r="C16" s="3" t="s">
        <v>37</v>
      </c>
      <c r="D16" s="249" t="str">
        <f>Forms!$B$8</f>
        <v>Choose you Coutry from the list. Choose NON EJU Federation(bottom of the list) if applicable</v>
      </c>
      <c r="E16" s="249"/>
      <c r="F16" s="249"/>
      <c r="G16" s="249"/>
      <c r="H16" s="249"/>
      <c r="I16" s="250"/>
    </row>
    <row r="17" spans="2:9" ht="16" thickBot="1" x14ac:dyDescent="0.25">
      <c r="B17" s="39"/>
      <c r="C17" s="40"/>
      <c r="D17" s="251">
        <f>Forms!$B$9</f>
        <v>0</v>
      </c>
      <c r="E17" s="251"/>
      <c r="F17" s="251"/>
      <c r="G17" s="251"/>
      <c r="H17" s="251"/>
      <c r="I17" s="252"/>
    </row>
    <row r="18" spans="2:9" x14ac:dyDescent="0.2">
      <c r="B18" s="223" t="s">
        <v>14</v>
      </c>
      <c r="C18" s="224"/>
      <c r="D18" s="224"/>
      <c r="E18" s="224"/>
      <c r="F18" s="224"/>
      <c r="G18" s="224"/>
      <c r="H18" s="224"/>
      <c r="I18" s="225"/>
    </row>
    <row r="19" spans="2:9" ht="14.75" customHeight="1" x14ac:dyDescent="0.2">
      <c r="B19" s="41" t="s">
        <v>15</v>
      </c>
      <c r="C19" s="259" t="s">
        <v>16</v>
      </c>
      <c r="D19" s="259" t="s">
        <v>12</v>
      </c>
      <c r="E19" s="259" t="s">
        <v>17</v>
      </c>
      <c r="F19" s="259" t="s">
        <v>18</v>
      </c>
      <c r="G19" s="259" t="s">
        <v>19</v>
      </c>
      <c r="H19" s="259" t="s">
        <v>20</v>
      </c>
      <c r="I19" s="226" t="s">
        <v>21</v>
      </c>
    </row>
    <row r="20" spans="2:9" ht="30" customHeight="1" x14ac:dyDescent="0.2">
      <c r="B20" s="41" t="str">
        <f>Forms!$A$20</f>
        <v>Grand Hotel Park</v>
      </c>
      <c r="C20" s="259"/>
      <c r="D20" s="259"/>
      <c r="E20" s="259"/>
      <c r="F20" s="259"/>
      <c r="G20" s="259"/>
      <c r="H20" s="259"/>
      <c r="I20" s="226"/>
    </row>
    <row r="21" spans="2:9" x14ac:dyDescent="0.2">
      <c r="B21" s="42" t="str">
        <f>IF(I21="","",Forms!A21)</f>
        <v/>
      </c>
      <c r="C21" s="43" t="str">
        <f>IF(I21="","",Forms!B21)</f>
        <v/>
      </c>
      <c r="D21" s="43" t="str">
        <f>IF(I21="","",Forms!C21)</f>
        <v/>
      </c>
      <c r="E21" s="44" t="str">
        <f>IF(I21="","",Forms!D21)</f>
        <v/>
      </c>
      <c r="F21" s="45" t="str">
        <f>IF(I21="","",Forms!E21)</f>
        <v/>
      </c>
      <c r="G21" s="46" t="str">
        <f>IF(I21="","",Forms!F21)</f>
        <v/>
      </c>
      <c r="H21" s="47" t="str">
        <f>IF(I21="","",Forms!G21)</f>
        <v/>
      </c>
      <c r="I21" s="47" t="str">
        <f>IF(Forms!H21="","",Forms!H21)</f>
        <v/>
      </c>
    </row>
    <row r="22" spans="2:9" x14ac:dyDescent="0.2">
      <c r="B22" s="42" t="str">
        <f>IF(I22="","",Forms!A22)</f>
        <v/>
      </c>
      <c r="C22" s="43" t="str">
        <f>IF(I22="","",Forms!B22)</f>
        <v/>
      </c>
      <c r="D22" s="43" t="str">
        <f>IF(I22="","",Forms!C22)</f>
        <v/>
      </c>
      <c r="E22" s="44" t="str">
        <f>IF(I22="","",Forms!D22)</f>
        <v/>
      </c>
      <c r="F22" s="45" t="str">
        <f>IF(I22="","",Forms!E22)</f>
        <v/>
      </c>
      <c r="G22" s="46" t="str">
        <f>IF(I22="","",Forms!F22)</f>
        <v/>
      </c>
      <c r="H22" s="47" t="str">
        <f>IF(I22="","",Forms!G22)</f>
        <v/>
      </c>
      <c r="I22" s="47" t="str">
        <f>IF(Forms!H22="","",Forms!H22)</f>
        <v/>
      </c>
    </row>
    <row r="23" spans="2:9" x14ac:dyDescent="0.2">
      <c r="B23" s="42" t="str">
        <f>IF(I23="","",Forms!A23)</f>
        <v/>
      </c>
      <c r="C23" s="43" t="str">
        <f>IF(I23="","",Forms!B23)</f>
        <v/>
      </c>
      <c r="D23" s="43" t="str">
        <f>IF(I23="","",Forms!C23)</f>
        <v/>
      </c>
      <c r="E23" s="44" t="str">
        <f>IF(I23="","",Forms!D23)</f>
        <v/>
      </c>
      <c r="F23" s="45" t="str">
        <f>IF(I23="","",Forms!E23)</f>
        <v/>
      </c>
      <c r="G23" s="46" t="str">
        <f>IF(I23="","",Forms!F23)</f>
        <v/>
      </c>
      <c r="H23" s="47" t="str">
        <f>IF(I23="","",Forms!G23)</f>
        <v/>
      </c>
      <c r="I23" s="47" t="str">
        <f>IF(Forms!H23="","",Forms!H23)</f>
        <v/>
      </c>
    </row>
    <row r="24" spans="2:9" x14ac:dyDescent="0.2">
      <c r="B24" s="42" t="str">
        <f>IF(I24="","",Forms!A24)</f>
        <v/>
      </c>
      <c r="C24" s="43" t="str">
        <f>IF(I24="","",Forms!B24)</f>
        <v/>
      </c>
      <c r="D24" s="43" t="str">
        <f>IF(I24="","",Forms!C24)</f>
        <v/>
      </c>
      <c r="E24" s="44" t="str">
        <f>IF(I24="","",Forms!D24)</f>
        <v/>
      </c>
      <c r="F24" s="45" t="str">
        <f>IF(I24="","",Forms!E24)</f>
        <v/>
      </c>
      <c r="G24" s="46" t="str">
        <f>IF(I24="","",Forms!F24)</f>
        <v/>
      </c>
      <c r="H24" s="47" t="str">
        <f>IF(I24="","",Forms!G24)</f>
        <v/>
      </c>
      <c r="I24" s="47" t="str">
        <f>IF(Forms!H24="","",Forms!H24)</f>
        <v/>
      </c>
    </row>
    <row r="25" spans="2:9" x14ac:dyDescent="0.2">
      <c r="B25" s="42" t="str">
        <f>IF(I25="","",Forms!A25)</f>
        <v/>
      </c>
      <c r="C25" s="43" t="str">
        <f>IF(I25="","",Forms!B25)</f>
        <v/>
      </c>
      <c r="D25" s="43" t="str">
        <f>IF(I25="","",Forms!C25)</f>
        <v/>
      </c>
      <c r="E25" s="44" t="str">
        <f>IF(I25="","",Forms!D25)</f>
        <v/>
      </c>
      <c r="F25" s="45" t="str">
        <f>IF(I25="","",Forms!E25)</f>
        <v/>
      </c>
      <c r="G25" s="46" t="str">
        <f>IF(I25="","",Forms!F25)</f>
        <v/>
      </c>
      <c r="H25" s="47" t="str">
        <f>IF(I25="","",Forms!G25)</f>
        <v/>
      </c>
      <c r="I25" s="47" t="str">
        <f>IF(Forms!H25="","",Forms!H25)</f>
        <v/>
      </c>
    </row>
    <row r="26" spans="2:9" x14ac:dyDescent="0.2">
      <c r="B26" s="42" t="str">
        <f>IF(I26="","",Forms!A26)</f>
        <v/>
      </c>
      <c r="C26" s="43" t="str">
        <f>IF(I26="","",Forms!B26)</f>
        <v/>
      </c>
      <c r="D26" s="43" t="str">
        <f>IF(I26="","",Forms!C26)</f>
        <v/>
      </c>
      <c r="E26" s="44" t="str">
        <f>IF(I26="","",Forms!D26)</f>
        <v/>
      </c>
      <c r="F26" s="45" t="str">
        <f>IF(I26="","",Forms!E26)</f>
        <v/>
      </c>
      <c r="G26" s="46" t="str">
        <f>IF(I26="","",Forms!F26)</f>
        <v/>
      </c>
      <c r="H26" s="47" t="str">
        <f>IF(I26="","",Forms!G26)</f>
        <v/>
      </c>
      <c r="I26" s="47" t="str">
        <f>IF(Forms!H26="","",Forms!H26)</f>
        <v/>
      </c>
    </row>
    <row r="27" spans="2:9" x14ac:dyDescent="0.2">
      <c r="B27" s="42" t="str">
        <f>IF(I27="","",Forms!A27)</f>
        <v/>
      </c>
      <c r="C27" s="43" t="str">
        <f>IF(I27="","",Forms!B27)</f>
        <v/>
      </c>
      <c r="D27" s="43" t="str">
        <f>IF(I27="","",Forms!C27)</f>
        <v/>
      </c>
      <c r="E27" s="44" t="str">
        <f>IF(I27="","",Forms!D27)</f>
        <v/>
      </c>
      <c r="F27" s="45" t="str">
        <f>IF(I27="","",Forms!E27)</f>
        <v/>
      </c>
      <c r="G27" s="46" t="str">
        <f>IF(I27="","",Forms!F27)</f>
        <v/>
      </c>
      <c r="H27" s="47" t="str">
        <f>IF(I27="","",Forms!G27)</f>
        <v/>
      </c>
      <c r="I27" s="47" t="str">
        <f>IF(Forms!H27="","",Forms!H27)</f>
        <v/>
      </c>
    </row>
    <row r="28" spans="2:9" x14ac:dyDescent="0.2">
      <c r="B28" s="42" t="str">
        <f>IF(I28="","",Forms!A28)</f>
        <v/>
      </c>
      <c r="C28" s="43" t="str">
        <f>IF(I28="","",Forms!B28)</f>
        <v/>
      </c>
      <c r="D28" s="43" t="str">
        <f>IF(I28="","",Forms!C28)</f>
        <v/>
      </c>
      <c r="E28" s="44" t="str">
        <f>IF(I28="","",Forms!D28)</f>
        <v/>
      </c>
      <c r="F28" s="45" t="str">
        <f>IF(I28="","",Forms!E28)</f>
        <v/>
      </c>
      <c r="G28" s="46" t="str">
        <f>IF(I28="","",Forms!F28)</f>
        <v/>
      </c>
      <c r="H28" s="47" t="str">
        <f>IF(I28="","",Forms!G28)</f>
        <v/>
      </c>
      <c r="I28" s="47" t="str">
        <f>IF(Forms!H28="","",Forms!H28)</f>
        <v/>
      </c>
    </row>
    <row r="29" spans="2:9" x14ac:dyDescent="0.2">
      <c r="B29" s="42" t="str">
        <f>IF(I29="","",Forms!A29)</f>
        <v/>
      </c>
      <c r="C29" s="43" t="str">
        <f>IF(I29="","",Forms!B29)</f>
        <v/>
      </c>
      <c r="D29" s="43" t="str">
        <f>IF(I29="","",Forms!C29)</f>
        <v/>
      </c>
      <c r="E29" s="44" t="str">
        <f>IF(I29="","",Forms!D29)</f>
        <v/>
      </c>
      <c r="F29" s="45" t="str">
        <f>IF(I29="","",Forms!E29)</f>
        <v/>
      </c>
      <c r="G29" s="46" t="str">
        <f>IF(I29="","",Forms!F29)</f>
        <v/>
      </c>
      <c r="H29" s="47" t="str">
        <f>IF(I29="","",Forms!G29)</f>
        <v/>
      </c>
      <c r="I29" s="47" t="str">
        <f>IF(Forms!H29="","",Forms!H29)</f>
        <v/>
      </c>
    </row>
    <row r="30" spans="2:9" x14ac:dyDescent="0.2">
      <c r="B30" s="42" t="str">
        <f>IF(I30="","",Forms!A30)</f>
        <v/>
      </c>
      <c r="C30" s="43" t="str">
        <f>IF(I30="","",Forms!B30)</f>
        <v/>
      </c>
      <c r="D30" s="43" t="str">
        <f>IF(I30="","",Forms!C30)</f>
        <v/>
      </c>
      <c r="E30" s="44" t="str">
        <f>IF(I30="","",Forms!D30)</f>
        <v/>
      </c>
      <c r="F30" s="45" t="str">
        <f>IF(I30="","",Forms!E30)</f>
        <v/>
      </c>
      <c r="G30" s="46" t="str">
        <f>IF(I30="","",Forms!F30)</f>
        <v/>
      </c>
      <c r="H30" s="47" t="str">
        <f>IF(I30="","",Forms!G30)</f>
        <v/>
      </c>
      <c r="I30" s="47" t="str">
        <f>IF(Forms!H30="","",Forms!H30)</f>
        <v/>
      </c>
    </row>
    <row r="31" spans="2:9" x14ac:dyDescent="0.2">
      <c r="B31" s="42" t="str">
        <f>IF(I31="","",Forms!A31)</f>
        <v/>
      </c>
      <c r="C31" s="43" t="str">
        <f>IF(I31="","",Forms!B31)</f>
        <v/>
      </c>
      <c r="D31" s="43" t="str">
        <f>IF(I31="","",Forms!C31)</f>
        <v/>
      </c>
      <c r="E31" s="44" t="str">
        <f>IF(I31="","",Forms!D31)</f>
        <v/>
      </c>
      <c r="F31" s="45" t="str">
        <f>IF(I31="","",Forms!E31)</f>
        <v/>
      </c>
      <c r="G31" s="46" t="str">
        <f>IF(I31="","",Forms!F31)</f>
        <v/>
      </c>
      <c r="H31" s="47" t="str">
        <f>IF(I31="","",Forms!G31)</f>
        <v/>
      </c>
      <c r="I31" s="47" t="str">
        <f>IF(Forms!H31="","",Forms!H31)</f>
        <v/>
      </c>
    </row>
    <row r="32" spans="2:9" x14ac:dyDescent="0.2">
      <c r="B32" s="42" t="str">
        <f>IF(I32="","",Forms!A32)</f>
        <v/>
      </c>
      <c r="C32" s="43" t="str">
        <f>IF(I32="","",Forms!B32)</f>
        <v/>
      </c>
      <c r="D32" s="43" t="str">
        <f>IF(I32="","",Forms!C32)</f>
        <v/>
      </c>
      <c r="E32" s="44" t="str">
        <f>IF(I32="","",Forms!D32)</f>
        <v/>
      </c>
      <c r="F32" s="45" t="str">
        <f>IF(I32="","",Forms!E32)</f>
        <v/>
      </c>
      <c r="G32" s="46" t="str">
        <f>IF(I32="","",Forms!F32)</f>
        <v/>
      </c>
      <c r="H32" s="47" t="str">
        <f>IF(I32="","",Forms!G32)</f>
        <v/>
      </c>
      <c r="I32" s="47" t="str">
        <f>IF(Forms!H32="","",Forms!H32)</f>
        <v/>
      </c>
    </row>
    <row r="33" spans="2:9" x14ac:dyDescent="0.2">
      <c r="B33" s="42" t="str">
        <f>IF(I33="","",Forms!A33)</f>
        <v/>
      </c>
      <c r="C33" s="43" t="str">
        <f>IF(I33="","",Forms!B33)</f>
        <v/>
      </c>
      <c r="D33" s="43" t="str">
        <f>IF(I33="","",Forms!C33)</f>
        <v/>
      </c>
      <c r="E33" s="44" t="str">
        <f>IF(I33="","",Forms!D33)</f>
        <v/>
      </c>
      <c r="F33" s="45" t="str">
        <f>IF(I33="","",Forms!E33)</f>
        <v/>
      </c>
      <c r="G33" s="46" t="str">
        <f>IF(I33="","",Forms!F33)</f>
        <v/>
      </c>
      <c r="H33" s="47" t="str">
        <f>IF(I33="","",Forms!G33)</f>
        <v/>
      </c>
      <c r="I33" s="47" t="str">
        <f>IF(Forms!H33="","",Forms!H33)</f>
        <v/>
      </c>
    </row>
    <row r="34" spans="2:9" x14ac:dyDescent="0.2">
      <c r="B34" s="42" t="str">
        <f>IF(I34="","",Forms!A34)</f>
        <v/>
      </c>
      <c r="C34" s="43" t="str">
        <f>IF(I34="","",Forms!B34)</f>
        <v/>
      </c>
      <c r="D34" s="43" t="str">
        <f>IF(I34="","",Forms!C34)</f>
        <v/>
      </c>
      <c r="E34" s="44" t="str">
        <f>IF(I34="","",Forms!D34)</f>
        <v/>
      </c>
      <c r="F34" s="45" t="str">
        <f>IF(I34="","",Forms!E34)</f>
        <v/>
      </c>
      <c r="G34" s="46" t="str">
        <f>IF(I34="","",Forms!F34)</f>
        <v/>
      </c>
      <c r="H34" s="47" t="str">
        <f>IF(I34="","",Forms!G34)</f>
        <v/>
      </c>
      <c r="I34" s="47" t="str">
        <f>IF(Forms!H34="","",Forms!H34)</f>
        <v/>
      </c>
    </row>
    <row r="35" spans="2:9" x14ac:dyDescent="0.2">
      <c r="B35" s="42" t="str">
        <f>IF(I35="","",Forms!A35)</f>
        <v/>
      </c>
      <c r="C35" s="43" t="str">
        <f>IF(I35="","",Forms!B35)</f>
        <v/>
      </c>
      <c r="D35" s="43" t="str">
        <f>IF(I35="","",Forms!C35)</f>
        <v/>
      </c>
      <c r="E35" s="44" t="str">
        <f>IF(I35="","",Forms!D35)</f>
        <v/>
      </c>
      <c r="F35" s="45" t="str">
        <f>IF(I35="","",Forms!E35)</f>
        <v/>
      </c>
      <c r="G35" s="46" t="str">
        <f>IF(I35="","",Forms!F35)</f>
        <v/>
      </c>
      <c r="H35" s="47" t="str">
        <f>IF(I35="","",Forms!G35)</f>
        <v/>
      </c>
      <c r="I35" s="47" t="str">
        <f>IF(Forms!H35="","",Forms!H35)</f>
        <v/>
      </c>
    </row>
    <row r="36" spans="2:9" x14ac:dyDescent="0.2">
      <c r="B36" s="42" t="str">
        <f>IF(I36="","",Forms!A36)</f>
        <v/>
      </c>
      <c r="C36" s="43" t="str">
        <f>IF(I36="","",Forms!B36)</f>
        <v/>
      </c>
      <c r="D36" s="43" t="str">
        <f>IF(I36="","",Forms!C36)</f>
        <v/>
      </c>
      <c r="E36" s="44" t="str">
        <f>IF(I36="","",Forms!D36)</f>
        <v/>
      </c>
      <c r="F36" s="45" t="str">
        <f>IF(I36="","",Forms!E36)</f>
        <v/>
      </c>
      <c r="G36" s="46" t="str">
        <f>IF(I36="","",Forms!F36)</f>
        <v/>
      </c>
      <c r="H36" s="47" t="str">
        <f>IF(I36="","",Forms!G36)</f>
        <v/>
      </c>
      <c r="I36" s="47" t="str">
        <f>IF(Forms!H36="","",Forms!H36)</f>
        <v/>
      </c>
    </row>
    <row r="37" spans="2:9" x14ac:dyDescent="0.2">
      <c r="B37" s="42"/>
      <c r="C37" s="43"/>
      <c r="D37" s="43"/>
      <c r="E37" s="44"/>
      <c r="F37" s="45"/>
      <c r="G37" s="46"/>
      <c r="H37" s="44"/>
      <c r="I37" s="47"/>
    </row>
    <row r="38" spans="2:9" ht="16" thickBot="1" x14ac:dyDescent="0.25">
      <c r="B38" s="227" t="s">
        <v>24</v>
      </c>
      <c r="C38" s="228"/>
      <c r="D38" s="228"/>
      <c r="E38" s="228"/>
      <c r="F38" s="228"/>
      <c r="G38" s="228"/>
      <c r="H38" s="228"/>
      <c r="I38" s="73" t="str">
        <f>Forms!$H$37</f>
        <v/>
      </c>
    </row>
    <row r="39" spans="2:9" ht="53" customHeight="1" x14ac:dyDescent="0.2">
      <c r="B39" s="209" t="s">
        <v>107</v>
      </c>
      <c r="C39" s="210"/>
      <c r="D39" s="210"/>
      <c r="E39" s="211"/>
      <c r="F39" s="98" t="s">
        <v>125</v>
      </c>
      <c r="G39" s="98" t="s">
        <v>126</v>
      </c>
      <c r="H39" s="98" t="s">
        <v>115</v>
      </c>
      <c r="I39" s="99" t="s">
        <v>21</v>
      </c>
    </row>
    <row r="40" spans="2:9" ht="16" x14ac:dyDescent="0.2">
      <c r="B40" s="204" t="s">
        <v>114</v>
      </c>
      <c r="C40" s="203"/>
      <c r="D40" s="202" t="s">
        <v>116</v>
      </c>
      <c r="E40" s="203"/>
      <c r="F40" s="101" t="str">
        <f>IF(Forms!F44=0,"",Forms!F44)</f>
        <v/>
      </c>
      <c r="G40" s="100" t="str">
        <f>IF(Forms!G44=0,"",Forms!G44)</f>
        <v/>
      </c>
      <c r="H40" s="100" t="str">
        <f>IF(Forms!H44=0,"",Forms!H44)</f>
        <v/>
      </c>
      <c r="I40" s="50" t="str">
        <f>IF(Forms!J44=0,"",Forms!J44)</f>
        <v/>
      </c>
    </row>
    <row r="41" spans="2:9" ht="16" x14ac:dyDescent="0.2">
      <c r="B41" s="204" t="s">
        <v>108</v>
      </c>
      <c r="C41" s="203"/>
      <c r="D41" s="202" t="s">
        <v>117</v>
      </c>
      <c r="E41" s="203"/>
      <c r="F41" s="101" t="str">
        <f>IF(Forms!F45=0,"",Forms!F45)</f>
        <v/>
      </c>
      <c r="G41" s="100" t="str">
        <f>IF(Forms!G45=0,"",Forms!G45)</f>
        <v/>
      </c>
      <c r="H41" s="100" t="str">
        <f>IF(Forms!H45=0,"",Forms!H45)</f>
        <v/>
      </c>
      <c r="I41" s="50" t="str">
        <f>IF(Forms!J45=0,"",Forms!J45)</f>
        <v/>
      </c>
    </row>
    <row r="42" spans="2:9" ht="16" x14ac:dyDescent="0.2">
      <c r="B42" s="204" t="s">
        <v>110</v>
      </c>
      <c r="C42" s="203"/>
      <c r="D42" s="202" t="s">
        <v>118</v>
      </c>
      <c r="E42" s="203"/>
      <c r="F42" s="101" t="str">
        <f>IF(Forms!F46=0,"",Forms!F46)</f>
        <v/>
      </c>
      <c r="G42" s="100" t="str">
        <f>IF(Forms!G46=0,"",Forms!G46)</f>
        <v/>
      </c>
      <c r="H42" s="100" t="str">
        <f>IF(Forms!H46=0,"",Forms!H46)</f>
        <v/>
      </c>
      <c r="I42" s="50" t="str">
        <f>IF(Forms!J46=0,"",Forms!J46)</f>
        <v/>
      </c>
    </row>
    <row r="43" spans="2:9" ht="16" x14ac:dyDescent="0.2">
      <c r="B43" s="204" t="s">
        <v>111</v>
      </c>
      <c r="C43" s="203"/>
      <c r="D43" s="202" t="s">
        <v>119</v>
      </c>
      <c r="E43" s="203"/>
      <c r="F43" s="101" t="str">
        <f>IF(Forms!F47=0,"",Forms!F47)</f>
        <v/>
      </c>
      <c r="G43" s="100" t="str">
        <f>IF(Forms!G47=0,"",Forms!G47)</f>
        <v/>
      </c>
      <c r="H43" s="100" t="str">
        <f>IF(Forms!H47=0,"",Forms!H47)</f>
        <v/>
      </c>
      <c r="I43" s="50" t="str">
        <f>IF(Forms!J47=0,"",Forms!J47)</f>
        <v/>
      </c>
    </row>
    <row r="44" spans="2:9" ht="16" x14ac:dyDescent="0.2">
      <c r="B44" s="204" t="s">
        <v>112</v>
      </c>
      <c r="C44" s="203"/>
      <c r="D44" s="202" t="s">
        <v>120</v>
      </c>
      <c r="E44" s="203"/>
      <c r="F44" s="101" t="str">
        <f>IF(Forms!F48=0,"",Forms!F48)</f>
        <v/>
      </c>
      <c r="G44" s="100" t="str">
        <f>IF(Forms!G48=0,"",Forms!G48)</f>
        <v/>
      </c>
      <c r="H44" s="100" t="str">
        <f>IF(Forms!H48=0,"",Forms!H48)</f>
        <v/>
      </c>
      <c r="I44" s="50" t="str">
        <f>IF(Forms!J48=0,"",Forms!J48)</f>
        <v/>
      </c>
    </row>
    <row r="45" spans="2:9" ht="16" x14ac:dyDescent="0.2">
      <c r="B45" s="204" t="s">
        <v>128</v>
      </c>
      <c r="C45" s="203"/>
      <c r="D45" s="202" t="s">
        <v>121</v>
      </c>
      <c r="E45" s="203"/>
      <c r="F45" s="101" t="str">
        <f>IF(Forms!F49=0,"",Forms!F49)</f>
        <v/>
      </c>
      <c r="G45" s="100" t="str">
        <f>IF(Forms!G49=0,"",Forms!G49)</f>
        <v/>
      </c>
      <c r="H45" s="100" t="str">
        <f>IF(Forms!H49=0,"",Forms!H49)</f>
        <v/>
      </c>
      <c r="I45" s="50" t="str">
        <f>IF(Forms!J49=0,"",Forms!J49)</f>
        <v/>
      </c>
    </row>
    <row r="46" spans="2:9" ht="16" customHeight="1" x14ac:dyDescent="0.2">
      <c r="B46" s="204" t="s">
        <v>127</v>
      </c>
      <c r="C46" s="205"/>
      <c r="D46" s="205"/>
      <c r="E46" s="205"/>
      <c r="F46" s="205"/>
      <c r="G46" s="205"/>
      <c r="H46" s="203"/>
      <c r="I46" s="50" t="str">
        <f>IF(Forms!J50=0,"",Forms!J50)</f>
        <v/>
      </c>
    </row>
    <row r="47" spans="2:9" x14ac:dyDescent="0.2">
      <c r="B47" s="229" t="s">
        <v>25</v>
      </c>
      <c r="C47" s="230"/>
      <c r="D47" s="230"/>
      <c r="E47" s="230"/>
      <c r="F47" s="230"/>
      <c r="G47" s="230"/>
      <c r="H47" s="230"/>
      <c r="I47" s="231"/>
    </row>
    <row r="48" spans="2:9" x14ac:dyDescent="0.2">
      <c r="B48" s="206" t="s">
        <v>124</v>
      </c>
      <c r="C48" s="207"/>
      <c r="D48" s="207"/>
      <c r="E48" s="207"/>
      <c r="F48" s="207"/>
      <c r="G48" s="208"/>
      <c r="H48" s="95"/>
      <c r="I48" s="50" t="str">
        <f>Forms!$H$39</f>
        <v/>
      </c>
    </row>
    <row r="49" spans="2:9" x14ac:dyDescent="0.2">
      <c r="B49" s="241" t="s">
        <v>30</v>
      </c>
      <c r="C49" s="242"/>
      <c r="D49" s="242"/>
      <c r="E49" s="242"/>
      <c r="F49" s="242"/>
      <c r="G49" s="242"/>
      <c r="H49" s="49" t="str">
        <f>IF(Forms!$G$40=0,"",Forms!$G$40)</f>
        <v/>
      </c>
      <c r="I49" s="50" t="str">
        <f>Forms!$H$40</f>
        <v/>
      </c>
    </row>
    <row r="50" spans="2:9" ht="16" thickBot="1" x14ac:dyDescent="0.25">
      <c r="B50" s="257" t="s">
        <v>27</v>
      </c>
      <c r="C50" s="258"/>
      <c r="D50" s="258"/>
      <c r="E50" s="258"/>
      <c r="F50" s="258"/>
      <c r="G50" s="258"/>
      <c r="H50" s="258"/>
      <c r="I50" s="48" t="str">
        <f>Forms!$H$41</f>
        <v/>
      </c>
    </row>
    <row r="51" spans="2:9" ht="16" thickBot="1" x14ac:dyDescent="0.25">
      <c r="B51" s="255" t="s">
        <v>28</v>
      </c>
      <c r="C51" s="256"/>
      <c r="D51" s="256"/>
      <c r="E51" s="256"/>
      <c r="F51" s="256"/>
      <c r="G51" s="256"/>
      <c r="H51" s="256"/>
      <c r="I51" s="51" t="str">
        <f>Forms!$H$51</f>
        <v/>
      </c>
    </row>
    <row r="52" spans="2:9" ht="16" thickBot="1" x14ac:dyDescent="0.25">
      <c r="B52" s="253" t="s">
        <v>31</v>
      </c>
      <c r="C52" s="254"/>
      <c r="D52" s="254"/>
      <c r="E52" s="254"/>
      <c r="F52" s="254"/>
      <c r="G52" s="254"/>
      <c r="H52" s="254"/>
      <c r="I52" s="83" t="str">
        <f>Forms!$H$51</f>
        <v/>
      </c>
    </row>
    <row r="53" spans="2:9" ht="16" thickBot="1" x14ac:dyDescent="0.25">
      <c r="B53" s="255" t="s">
        <v>32</v>
      </c>
      <c r="C53" s="256"/>
      <c r="D53" s="256"/>
      <c r="E53" s="256"/>
      <c r="F53" s="256"/>
      <c r="G53" s="256"/>
      <c r="H53" s="256"/>
      <c r="I53" s="52"/>
    </row>
    <row r="54" spans="2:9" x14ac:dyDescent="0.2">
      <c r="B54" s="222"/>
      <c r="C54" s="222"/>
      <c r="D54" s="222"/>
      <c r="E54" s="222"/>
      <c r="F54" s="222"/>
      <c r="G54" s="222"/>
      <c r="H54" s="222"/>
      <c r="I54" s="82"/>
    </row>
    <row r="57" spans="2:9" ht="16" thickBot="1" x14ac:dyDescent="0.25"/>
    <row r="58" spans="2:9" ht="25" thickBot="1" x14ac:dyDescent="0.35">
      <c r="B58" s="220" t="s">
        <v>33</v>
      </c>
      <c r="C58" s="221"/>
      <c r="D58" s="221"/>
      <c r="E58" s="212" t="str">
        <f>Forms!$H$51</f>
        <v/>
      </c>
      <c r="F58" s="213"/>
    </row>
    <row r="60" spans="2:9" x14ac:dyDescent="0.2">
      <c r="H60" s="53"/>
      <c r="I60" s="53"/>
    </row>
    <row r="61" spans="2:9" x14ac:dyDescent="0.2">
      <c r="H61" s="243" t="s">
        <v>34</v>
      </c>
      <c r="I61" s="243"/>
    </row>
  </sheetData>
  <sheetProtection algorithmName="SHA-512" hashValue="m0uxsgCgK0XktD7ykzQCM48MqMtoGpqdYCQXdU++nW3wIG6+KoRrz+WPsr1a0E2Q2VVF4YdOa19KtF5uJwWXGQ==" saltValue="TBUmtf1wmEH5S9rNpGX+cw==" spinCount="100000" sheet="1" objects="1" scenarios="1"/>
  <mergeCells count="50">
    <mergeCell ref="C8:I8"/>
    <mergeCell ref="C9:I9"/>
    <mergeCell ref="C5:I5"/>
    <mergeCell ref="C6:I6"/>
    <mergeCell ref="H61:I61"/>
    <mergeCell ref="B15:C15"/>
    <mergeCell ref="D15:E15"/>
    <mergeCell ref="G15:H15"/>
    <mergeCell ref="D16:I16"/>
    <mergeCell ref="D17:I17"/>
    <mergeCell ref="B52:H52"/>
    <mergeCell ref="B53:H53"/>
    <mergeCell ref="B51:H51"/>
    <mergeCell ref="B50:H50"/>
    <mergeCell ref="C19:C20"/>
    <mergeCell ref="D19:D20"/>
    <mergeCell ref="E19:E20"/>
    <mergeCell ref="F19:F20"/>
    <mergeCell ref="G19:G20"/>
    <mergeCell ref="H19:H20"/>
    <mergeCell ref="B39:E39"/>
    <mergeCell ref="E58:F58"/>
    <mergeCell ref="B2:I3"/>
    <mergeCell ref="B58:D58"/>
    <mergeCell ref="B54:H54"/>
    <mergeCell ref="B18:I18"/>
    <mergeCell ref="I19:I20"/>
    <mergeCell ref="B38:H38"/>
    <mergeCell ref="B47:I47"/>
    <mergeCell ref="B12:I12"/>
    <mergeCell ref="B13:I13"/>
    <mergeCell ref="B14:I14"/>
    <mergeCell ref="B49:G49"/>
    <mergeCell ref="C10:I10"/>
    <mergeCell ref="B4:I4"/>
    <mergeCell ref="C7:I7"/>
    <mergeCell ref="B40:C40"/>
    <mergeCell ref="B41:C41"/>
    <mergeCell ref="B42:C42"/>
    <mergeCell ref="D40:E40"/>
    <mergeCell ref="D41:E41"/>
    <mergeCell ref="D42:E42"/>
    <mergeCell ref="D43:E43"/>
    <mergeCell ref="B44:C44"/>
    <mergeCell ref="D44:E44"/>
    <mergeCell ref="B46:H46"/>
    <mergeCell ref="B48:G48"/>
    <mergeCell ref="B45:C45"/>
    <mergeCell ref="D45:E45"/>
    <mergeCell ref="B43:C43"/>
  </mergeCells>
  <phoneticPr fontId="16" type="noConversion"/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30"/>
  <sheetViews>
    <sheetView topLeftCell="A3" workbookViewId="0">
      <selection activeCell="J5" sqref="J5"/>
    </sheetView>
  </sheetViews>
  <sheetFormatPr baseColWidth="10" defaultColWidth="8.6640625" defaultRowHeight="15" x14ac:dyDescent="0.2"/>
  <cols>
    <col min="1" max="1" width="20.83203125" style="3" bestFit="1" customWidth="1"/>
    <col min="2" max="2" width="9.1640625" style="3" bestFit="1" customWidth="1"/>
    <col min="3" max="3" width="12" style="3" customWidth="1"/>
    <col min="4" max="6" width="8.6640625" style="3"/>
    <col min="7" max="7" width="26.6640625" style="3" customWidth="1"/>
    <col min="8" max="8" width="40" style="3" customWidth="1"/>
    <col min="9" max="9" width="8.6640625" style="3"/>
    <col min="10" max="10" width="8.6640625" style="3" customWidth="1"/>
    <col min="11" max="11" width="8.6640625" style="3"/>
    <col min="12" max="12" width="28.1640625" style="3" bestFit="1" customWidth="1"/>
    <col min="13" max="16384" width="8.6640625" style="3"/>
  </cols>
  <sheetData>
    <row r="1" spans="1:12" ht="21" customHeight="1" x14ac:dyDescent="0.2">
      <c r="A1" s="267" t="s">
        <v>129</v>
      </c>
      <c r="B1" s="267"/>
      <c r="C1" s="267"/>
      <c r="D1" s="267"/>
      <c r="E1" s="267"/>
      <c r="F1" s="267"/>
      <c r="G1" s="268"/>
      <c r="H1" s="268"/>
      <c r="I1" s="54"/>
      <c r="J1" s="55"/>
    </row>
    <row r="2" spans="1:12" ht="46.25" customHeight="1" x14ac:dyDescent="0.2">
      <c r="A2" s="269" t="s">
        <v>38</v>
      </c>
      <c r="B2" s="269"/>
      <c r="C2" s="269"/>
      <c r="D2" s="269"/>
      <c r="E2" s="269"/>
      <c r="F2" s="269"/>
      <c r="G2" s="270"/>
      <c r="H2" s="270"/>
      <c r="I2" s="56"/>
      <c r="J2" s="57"/>
    </row>
    <row r="3" spans="1:12" ht="29" customHeight="1" x14ac:dyDescent="0.2">
      <c r="A3" s="58" t="s">
        <v>1</v>
      </c>
      <c r="B3" s="271" t="str">
        <f>Forms!$B$8</f>
        <v>Choose you Coutry from the list. Choose NON EJU Federation(bottom of the list) if applicable</v>
      </c>
      <c r="C3" s="271"/>
      <c r="D3" s="271"/>
      <c r="E3" s="271"/>
      <c r="F3" s="271"/>
      <c r="G3" s="272"/>
      <c r="H3" s="272"/>
      <c r="I3" s="59"/>
      <c r="J3" s="60"/>
    </row>
    <row r="4" spans="1:12" ht="15.5" customHeight="1" x14ac:dyDescent="0.2">
      <c r="A4" s="61" t="s">
        <v>2</v>
      </c>
      <c r="B4" s="273">
        <f>Forms!$B$9</f>
        <v>0</v>
      </c>
      <c r="C4" s="273"/>
      <c r="D4" s="273"/>
      <c r="E4" s="273"/>
      <c r="F4" s="273"/>
      <c r="G4" s="274"/>
      <c r="H4" s="274"/>
      <c r="I4" s="62"/>
      <c r="J4" s="2"/>
    </row>
    <row r="5" spans="1:12" ht="16" x14ac:dyDescent="0.2">
      <c r="A5" s="275" t="s">
        <v>39</v>
      </c>
      <c r="B5" s="275"/>
      <c r="C5" s="275"/>
      <c r="D5" s="275"/>
      <c r="E5" s="275"/>
      <c r="F5" s="275"/>
      <c r="G5" s="276"/>
      <c r="H5" s="276"/>
      <c r="I5" s="63"/>
      <c r="J5" s="64"/>
    </row>
    <row r="6" spans="1:12" ht="14.75" customHeight="1" x14ac:dyDescent="0.2">
      <c r="A6" s="65" t="s">
        <v>15</v>
      </c>
      <c r="B6" s="259" t="s">
        <v>16</v>
      </c>
      <c r="C6" s="259" t="s">
        <v>12</v>
      </c>
      <c r="D6" s="259" t="s">
        <v>17</v>
      </c>
      <c r="E6" s="259" t="s">
        <v>18</v>
      </c>
      <c r="F6" s="259" t="s">
        <v>19</v>
      </c>
      <c r="G6" s="277" t="str">
        <f>Forms!J19</f>
        <v>First and Last name</v>
      </c>
      <c r="H6" s="277" t="str">
        <f>Forms!K19</f>
        <v>Sharing with</v>
      </c>
      <c r="I6" s="66"/>
      <c r="J6" s="67"/>
    </row>
    <row r="7" spans="1:12" ht="28.5" customHeight="1" x14ac:dyDescent="0.2">
      <c r="A7" s="68" t="str">
        <f>Invoice!$B$20</f>
        <v>Grand Hotel Park</v>
      </c>
      <c r="B7" s="259"/>
      <c r="C7" s="259"/>
      <c r="D7" s="259"/>
      <c r="E7" s="259"/>
      <c r="F7" s="259"/>
      <c r="G7" s="278"/>
      <c r="H7" s="278"/>
      <c r="I7" s="66"/>
      <c r="J7" s="67"/>
    </row>
    <row r="8" spans="1:12" ht="16" x14ac:dyDescent="0.2">
      <c r="A8" s="44" t="str">
        <f>Invoice!B21</f>
        <v/>
      </c>
      <c r="B8" s="43" t="str">
        <f>Invoice!C21</f>
        <v/>
      </c>
      <c r="C8" s="43" t="str">
        <f>Invoice!D21</f>
        <v/>
      </c>
      <c r="D8" s="44" t="str">
        <f>Invoice!E21</f>
        <v/>
      </c>
      <c r="E8" s="45" t="str">
        <f>Invoice!F21</f>
        <v/>
      </c>
      <c r="F8" s="46" t="str">
        <f>Invoice!G21</f>
        <v/>
      </c>
      <c r="G8" s="44" t="str">
        <f>IF(Forms!J21="","",Forms!J21)</f>
        <v/>
      </c>
      <c r="H8" s="72" t="str">
        <f>IF(Forms!K21="","",Forms!K21)</f>
        <v/>
      </c>
      <c r="I8" s="69"/>
      <c r="J8" s="69"/>
      <c r="L8" s="69"/>
    </row>
    <row r="9" spans="1:12" ht="16" x14ac:dyDescent="0.2">
      <c r="A9" s="44" t="str">
        <f>Invoice!B22</f>
        <v/>
      </c>
      <c r="B9" s="43" t="str">
        <f>Invoice!C22</f>
        <v/>
      </c>
      <c r="C9" s="43" t="str">
        <f>Invoice!D22</f>
        <v/>
      </c>
      <c r="D9" s="44" t="str">
        <f>Invoice!E22</f>
        <v/>
      </c>
      <c r="E9" s="45" t="str">
        <f>Invoice!F22</f>
        <v/>
      </c>
      <c r="F9" s="46" t="str">
        <f>Invoice!G22</f>
        <v/>
      </c>
      <c r="G9" s="44" t="str">
        <f>IF(Forms!J22="","",Forms!J22)</f>
        <v/>
      </c>
      <c r="H9" s="72" t="str">
        <f>IF(Forms!K22="","",Forms!K22)</f>
        <v/>
      </c>
    </row>
    <row r="10" spans="1:12" ht="16" x14ac:dyDescent="0.2">
      <c r="A10" s="44" t="str">
        <f>Invoice!B23</f>
        <v/>
      </c>
      <c r="B10" s="43" t="str">
        <f>Invoice!C23</f>
        <v/>
      </c>
      <c r="C10" s="43" t="str">
        <f>Invoice!D23</f>
        <v/>
      </c>
      <c r="D10" s="44" t="str">
        <f>Invoice!E23</f>
        <v/>
      </c>
      <c r="E10" s="45" t="str">
        <f>Invoice!F23</f>
        <v/>
      </c>
      <c r="F10" s="46" t="str">
        <f>Invoice!G23</f>
        <v/>
      </c>
      <c r="G10" s="44" t="str">
        <f>IF(Forms!J23="","",Forms!J23)</f>
        <v/>
      </c>
      <c r="H10" s="72" t="str">
        <f>IF(Forms!K23="","",Forms!K23)</f>
        <v/>
      </c>
    </row>
    <row r="11" spans="1:12" ht="16" x14ac:dyDescent="0.2">
      <c r="A11" s="44" t="str">
        <f>Invoice!B24</f>
        <v/>
      </c>
      <c r="B11" s="43" t="str">
        <f>Invoice!C24</f>
        <v/>
      </c>
      <c r="C11" s="43" t="str">
        <f>Invoice!D24</f>
        <v/>
      </c>
      <c r="D11" s="44" t="str">
        <f>Invoice!E24</f>
        <v/>
      </c>
      <c r="E11" s="45" t="str">
        <f>Invoice!F24</f>
        <v/>
      </c>
      <c r="F11" s="46" t="str">
        <f>Invoice!G24</f>
        <v/>
      </c>
      <c r="G11" s="44" t="str">
        <f>IF(Forms!J24="","",Forms!J24)</f>
        <v/>
      </c>
      <c r="H11" s="72" t="str">
        <f>IF(Forms!K24="","",Forms!K24)</f>
        <v/>
      </c>
    </row>
    <row r="12" spans="1:12" ht="16" x14ac:dyDescent="0.2">
      <c r="A12" s="44" t="str">
        <f>Invoice!B25</f>
        <v/>
      </c>
      <c r="B12" s="43" t="str">
        <f>Invoice!C25</f>
        <v/>
      </c>
      <c r="C12" s="43" t="str">
        <f>Invoice!D25</f>
        <v/>
      </c>
      <c r="D12" s="44" t="str">
        <f>Invoice!E25</f>
        <v/>
      </c>
      <c r="E12" s="45" t="str">
        <f>Invoice!F25</f>
        <v/>
      </c>
      <c r="F12" s="46" t="str">
        <f>Invoice!G25</f>
        <v/>
      </c>
      <c r="G12" s="44" t="str">
        <f>IF(Forms!J25="","",Forms!J25)</f>
        <v/>
      </c>
      <c r="H12" s="72" t="str">
        <f>IF(Forms!K25="","",Forms!K25)</f>
        <v/>
      </c>
    </row>
    <row r="13" spans="1:12" ht="16" x14ac:dyDescent="0.2">
      <c r="A13" s="44" t="str">
        <f>Invoice!B26</f>
        <v/>
      </c>
      <c r="B13" s="43" t="str">
        <f>Invoice!C26</f>
        <v/>
      </c>
      <c r="C13" s="43" t="str">
        <f>Invoice!D26</f>
        <v/>
      </c>
      <c r="D13" s="44" t="str">
        <f>Invoice!E26</f>
        <v/>
      </c>
      <c r="E13" s="45" t="str">
        <f>Invoice!F26</f>
        <v/>
      </c>
      <c r="F13" s="46" t="str">
        <f>Invoice!G26</f>
        <v/>
      </c>
      <c r="G13" s="44" t="str">
        <f>IF(Forms!J26="","",Forms!J26)</f>
        <v/>
      </c>
      <c r="H13" s="72" t="str">
        <f>IF(Forms!K26="","",Forms!K26)</f>
        <v/>
      </c>
    </row>
    <row r="14" spans="1:12" ht="16" x14ac:dyDescent="0.2">
      <c r="A14" s="44" t="str">
        <f>Invoice!B27</f>
        <v/>
      </c>
      <c r="B14" s="43" t="str">
        <f>Invoice!C27</f>
        <v/>
      </c>
      <c r="C14" s="43" t="str">
        <f>Invoice!D27</f>
        <v/>
      </c>
      <c r="D14" s="44" t="str">
        <f>Invoice!E27</f>
        <v/>
      </c>
      <c r="E14" s="45" t="str">
        <f>Invoice!F27</f>
        <v/>
      </c>
      <c r="F14" s="46" t="str">
        <f>Invoice!G27</f>
        <v/>
      </c>
      <c r="G14" s="44" t="str">
        <f>IF(Forms!J27="","",Forms!J27)</f>
        <v/>
      </c>
      <c r="H14" s="72" t="str">
        <f>IF(Forms!K27="","",Forms!K27)</f>
        <v/>
      </c>
    </row>
    <row r="15" spans="1:12" ht="16" x14ac:dyDescent="0.2">
      <c r="A15" s="44" t="str">
        <f>Invoice!B28</f>
        <v/>
      </c>
      <c r="B15" s="43" t="str">
        <f>Invoice!C28</f>
        <v/>
      </c>
      <c r="C15" s="43" t="str">
        <f>Invoice!D28</f>
        <v/>
      </c>
      <c r="D15" s="44" t="str">
        <f>Invoice!E28</f>
        <v/>
      </c>
      <c r="E15" s="45" t="str">
        <f>Invoice!F28</f>
        <v/>
      </c>
      <c r="F15" s="46" t="str">
        <f>Invoice!G28</f>
        <v/>
      </c>
      <c r="G15" s="44" t="str">
        <f>IF(Forms!J28="","",Forms!J28)</f>
        <v/>
      </c>
      <c r="H15" s="72" t="str">
        <f>IF(Forms!K28="","",Forms!K28)</f>
        <v/>
      </c>
    </row>
    <row r="16" spans="1:12" ht="16" x14ac:dyDescent="0.2">
      <c r="A16" s="44" t="str">
        <f>Invoice!B29</f>
        <v/>
      </c>
      <c r="B16" s="43" t="str">
        <f>Invoice!C29</f>
        <v/>
      </c>
      <c r="C16" s="43" t="str">
        <f>Invoice!D29</f>
        <v/>
      </c>
      <c r="D16" s="44" t="str">
        <f>Invoice!E29</f>
        <v/>
      </c>
      <c r="E16" s="45" t="str">
        <f>Invoice!F29</f>
        <v/>
      </c>
      <c r="F16" s="46" t="str">
        <f>Invoice!G29</f>
        <v/>
      </c>
      <c r="G16" s="44" t="str">
        <f>IF(Forms!J29="","",Forms!J29)</f>
        <v/>
      </c>
      <c r="H16" s="72" t="str">
        <f>IF(Forms!K29="","",Forms!K29)</f>
        <v/>
      </c>
    </row>
    <row r="17" spans="1:8" ht="16" x14ac:dyDescent="0.2">
      <c r="A17" s="44" t="str">
        <f>Invoice!B30</f>
        <v/>
      </c>
      <c r="B17" s="43" t="str">
        <f>Invoice!C30</f>
        <v/>
      </c>
      <c r="C17" s="43" t="str">
        <f>Invoice!D30</f>
        <v/>
      </c>
      <c r="D17" s="44" t="str">
        <f>Invoice!E30</f>
        <v/>
      </c>
      <c r="E17" s="45" t="str">
        <f>Invoice!F30</f>
        <v/>
      </c>
      <c r="F17" s="46" t="str">
        <f>Invoice!G30</f>
        <v/>
      </c>
      <c r="G17" s="44" t="str">
        <f>IF(Forms!J30="","",Forms!J30)</f>
        <v/>
      </c>
      <c r="H17" s="72" t="str">
        <f>IF(Forms!K30="","",Forms!K30)</f>
        <v/>
      </c>
    </row>
    <row r="18" spans="1:8" ht="16" x14ac:dyDescent="0.2">
      <c r="A18" s="44" t="str">
        <f>Invoice!B31</f>
        <v/>
      </c>
      <c r="B18" s="43" t="str">
        <f>Invoice!C31</f>
        <v/>
      </c>
      <c r="C18" s="43" t="str">
        <f>Invoice!D31</f>
        <v/>
      </c>
      <c r="D18" s="44" t="str">
        <f>Invoice!E31</f>
        <v/>
      </c>
      <c r="E18" s="45" t="str">
        <f>Invoice!F31</f>
        <v/>
      </c>
      <c r="F18" s="46" t="str">
        <f>Invoice!G31</f>
        <v/>
      </c>
      <c r="G18" s="44" t="str">
        <f>IF(Forms!J31="","",Forms!J31)</f>
        <v/>
      </c>
      <c r="H18" s="72" t="str">
        <f>IF(Forms!K31="","",Forms!K31)</f>
        <v/>
      </c>
    </row>
    <row r="19" spans="1:8" ht="16" x14ac:dyDescent="0.2">
      <c r="A19" s="44" t="str">
        <f>Invoice!B32</f>
        <v/>
      </c>
      <c r="B19" s="43" t="str">
        <f>Invoice!C32</f>
        <v/>
      </c>
      <c r="C19" s="43" t="str">
        <f>Invoice!D32</f>
        <v/>
      </c>
      <c r="D19" s="44" t="str">
        <f>Invoice!E32</f>
        <v/>
      </c>
      <c r="E19" s="45" t="str">
        <f>Invoice!F32</f>
        <v/>
      </c>
      <c r="F19" s="46" t="str">
        <f>Invoice!G32</f>
        <v/>
      </c>
      <c r="G19" s="44" t="str">
        <f>IF(Forms!J32="","",Forms!J32)</f>
        <v/>
      </c>
      <c r="H19" s="72" t="str">
        <f>IF(Forms!K32="","",Forms!K32)</f>
        <v/>
      </c>
    </row>
    <row r="20" spans="1:8" ht="16" x14ac:dyDescent="0.2">
      <c r="A20" s="44" t="str">
        <f>Invoice!B33</f>
        <v/>
      </c>
      <c r="B20" s="43" t="str">
        <f>Invoice!C33</f>
        <v/>
      </c>
      <c r="C20" s="43" t="str">
        <f>Invoice!D33</f>
        <v/>
      </c>
      <c r="D20" s="44" t="str">
        <f>Invoice!E33</f>
        <v/>
      </c>
      <c r="E20" s="45" t="str">
        <f>Invoice!F33</f>
        <v/>
      </c>
      <c r="F20" s="46" t="str">
        <f>Invoice!G33</f>
        <v/>
      </c>
      <c r="G20" s="44" t="str">
        <f>IF(Forms!J33="","",Forms!J33)</f>
        <v/>
      </c>
      <c r="H20" s="72" t="str">
        <f>IF(Forms!K33="","",Forms!K33)</f>
        <v/>
      </c>
    </row>
    <row r="21" spans="1:8" ht="16" x14ac:dyDescent="0.2">
      <c r="A21" s="44" t="str">
        <f>Invoice!B34</f>
        <v/>
      </c>
      <c r="B21" s="43" t="str">
        <f>Invoice!C34</f>
        <v/>
      </c>
      <c r="C21" s="43" t="str">
        <f>Invoice!D34</f>
        <v/>
      </c>
      <c r="D21" s="44" t="str">
        <f>Invoice!E34</f>
        <v/>
      </c>
      <c r="E21" s="45" t="str">
        <f>Invoice!F34</f>
        <v/>
      </c>
      <c r="F21" s="46" t="str">
        <f>Invoice!G34</f>
        <v/>
      </c>
      <c r="G21" s="44" t="str">
        <f>IF(Forms!J34="","",Forms!J34)</f>
        <v/>
      </c>
      <c r="H21" s="72" t="str">
        <f>IF(Forms!K34="","",Forms!K34)</f>
        <v/>
      </c>
    </row>
    <row r="22" spans="1:8" ht="16" x14ac:dyDescent="0.2">
      <c r="A22" s="44" t="str">
        <f>Invoice!B35</f>
        <v/>
      </c>
      <c r="B22" s="43" t="str">
        <f>Invoice!C35</f>
        <v/>
      </c>
      <c r="C22" s="43" t="str">
        <f>Invoice!D35</f>
        <v/>
      </c>
      <c r="D22" s="44" t="str">
        <f>Invoice!E35</f>
        <v/>
      </c>
      <c r="E22" s="45" t="str">
        <f>Invoice!F35</f>
        <v/>
      </c>
      <c r="F22" s="46" t="str">
        <f>Invoice!G35</f>
        <v/>
      </c>
      <c r="G22" s="44" t="str">
        <f>IF(Forms!J35="","",Forms!J35)</f>
        <v/>
      </c>
      <c r="H22" s="72" t="str">
        <f>IF(Forms!K35="","",Forms!K35)</f>
        <v/>
      </c>
    </row>
    <row r="23" spans="1:8" ht="17" thickBot="1" x14ac:dyDescent="0.25">
      <c r="A23" s="88" t="str">
        <f>Invoice!B36</f>
        <v/>
      </c>
      <c r="B23" s="89" t="str">
        <f>Invoice!C36</f>
        <v/>
      </c>
      <c r="C23" s="89" t="str">
        <f>Invoice!D36</f>
        <v/>
      </c>
      <c r="D23" s="88" t="str">
        <f>Invoice!E36</f>
        <v/>
      </c>
      <c r="E23" s="90" t="str">
        <f>Invoice!F36</f>
        <v/>
      </c>
      <c r="F23" s="91" t="str">
        <f>Invoice!G36</f>
        <v/>
      </c>
      <c r="G23" s="44" t="str">
        <f>IF(Forms!J36="","",Forms!J36)</f>
        <v/>
      </c>
      <c r="H23" s="72" t="str">
        <f>IF(Forms!K36="","",Forms!K36)</f>
        <v/>
      </c>
    </row>
    <row r="24" spans="1:8" ht="52" customHeight="1" x14ac:dyDescent="0.2">
      <c r="A24" s="223" t="s">
        <v>107</v>
      </c>
      <c r="B24" s="224"/>
      <c r="C24" s="224"/>
      <c r="D24" s="98" t="s">
        <v>125</v>
      </c>
      <c r="E24" s="98" t="s">
        <v>126</v>
      </c>
      <c r="F24" s="92" t="s">
        <v>115</v>
      </c>
      <c r="G24" s="67"/>
    </row>
    <row r="25" spans="1:8" ht="16" x14ac:dyDescent="0.2">
      <c r="A25" s="41" t="s">
        <v>114</v>
      </c>
      <c r="B25" s="202" t="s">
        <v>116</v>
      </c>
      <c r="C25" s="203"/>
      <c r="D25" s="101" t="str">
        <f>IF(Forms!F44=0,"",Forms!F44)</f>
        <v/>
      </c>
      <c r="E25" s="100" t="str">
        <f>IF(Forms!G44=0,"",Forms!G44)</f>
        <v/>
      </c>
      <c r="F25" s="102" t="str">
        <f>IF(Forms!H44=0,"",Forms!H44)</f>
        <v/>
      </c>
      <c r="G25" s="96"/>
      <c r="H25" s="69" t="s">
        <v>109</v>
      </c>
    </row>
    <row r="26" spans="1:8" ht="16" x14ac:dyDescent="0.2">
      <c r="A26" s="41" t="s">
        <v>108</v>
      </c>
      <c r="B26" s="202" t="s">
        <v>117</v>
      </c>
      <c r="C26" s="203"/>
      <c r="D26" s="101" t="str">
        <f>IF(Forms!F45=0,"",Forms!F45)</f>
        <v/>
      </c>
      <c r="E26" s="100" t="str">
        <f>IF(Forms!G45=0,"",Forms!G45)</f>
        <v/>
      </c>
      <c r="F26" s="102" t="str">
        <f>IF(Forms!H45=0,"",Forms!H45)</f>
        <v/>
      </c>
      <c r="G26" s="96"/>
      <c r="H26" s="69"/>
    </row>
    <row r="27" spans="1:8" ht="16" x14ac:dyDescent="0.2">
      <c r="A27" s="41" t="s">
        <v>110</v>
      </c>
      <c r="B27" s="202" t="s">
        <v>118</v>
      </c>
      <c r="C27" s="203"/>
      <c r="D27" s="101" t="str">
        <f>IF(Forms!F46=0,"",Forms!F46)</f>
        <v/>
      </c>
      <c r="E27" s="100" t="str">
        <f>IF(Forms!G46=0,"",Forms!G46)</f>
        <v/>
      </c>
      <c r="F27" s="102" t="str">
        <f>IF(Forms!H46=0,"",Forms!H46)</f>
        <v/>
      </c>
      <c r="G27" s="96"/>
    </row>
    <row r="28" spans="1:8" ht="16" x14ac:dyDescent="0.2">
      <c r="A28" s="41" t="s">
        <v>111</v>
      </c>
      <c r="B28" s="202" t="s">
        <v>119</v>
      </c>
      <c r="C28" s="203"/>
      <c r="D28" s="101" t="str">
        <f>IF(Forms!F47=0,"",Forms!F47)</f>
        <v/>
      </c>
      <c r="E28" s="100" t="str">
        <f>IF(Forms!G47=0,"",Forms!G47)</f>
        <v/>
      </c>
      <c r="F28" s="102" t="str">
        <f>IF(Forms!H47=0,"",Forms!H47)</f>
        <v/>
      </c>
      <c r="G28" s="96"/>
      <c r="H28" s="3" t="s">
        <v>109</v>
      </c>
    </row>
    <row r="29" spans="1:8" ht="16" x14ac:dyDescent="0.2">
      <c r="A29" s="41" t="s">
        <v>112</v>
      </c>
      <c r="B29" s="202" t="s">
        <v>120</v>
      </c>
      <c r="C29" s="203"/>
      <c r="D29" s="101" t="str">
        <f>IF(Forms!F48=0,"",Forms!F48)</f>
        <v/>
      </c>
      <c r="E29" s="100" t="str">
        <f>IF(Forms!G48=0,"",Forms!G48)</f>
        <v/>
      </c>
      <c r="F29" s="102" t="str">
        <f>IF(Forms!H48=0,"",Forms!H48)</f>
        <v/>
      </c>
      <c r="G29" s="96"/>
      <c r="H29" s="3" t="s">
        <v>109</v>
      </c>
    </row>
    <row r="30" spans="1:8" ht="17" thickBot="1" x14ac:dyDescent="0.25">
      <c r="A30" s="93" t="s">
        <v>113</v>
      </c>
      <c r="B30" s="279" t="s">
        <v>121</v>
      </c>
      <c r="C30" s="280"/>
      <c r="D30" s="103" t="str">
        <f>IF(Forms!F49=0,"",Forms!F49)</f>
        <v/>
      </c>
      <c r="E30" s="104" t="str">
        <f>IF(Forms!G49=0,"",Forms!G49)</f>
        <v/>
      </c>
      <c r="F30" s="105" t="str">
        <f>IF(Forms!H49=0,"",Forms!H49)</f>
        <v/>
      </c>
      <c r="G30" s="96"/>
      <c r="H30" s="3" t="s">
        <v>109</v>
      </c>
    </row>
  </sheetData>
  <sheetProtection algorithmName="SHA-512" hashValue="92osKdCYh2Z4RoadcPFq0WW+xO1GYG9E6077ozaKleVTaB+buTiU60Byt1G9nFwjDwAn/xUBAEaLa6iXAuGoQg==" saltValue="yJpEmrEAIJf6tburhOUWdQ==" spinCount="100000" sheet="1" objects="1" scenarios="1"/>
  <mergeCells count="19">
    <mergeCell ref="B30:C30"/>
    <mergeCell ref="B25:C25"/>
    <mergeCell ref="B26:C26"/>
    <mergeCell ref="B27:C27"/>
    <mergeCell ref="B28:C28"/>
    <mergeCell ref="B29:C29"/>
    <mergeCell ref="A24:C24"/>
    <mergeCell ref="H6:H7"/>
    <mergeCell ref="B6:B7"/>
    <mergeCell ref="C6:C7"/>
    <mergeCell ref="D6:D7"/>
    <mergeCell ref="E6:E7"/>
    <mergeCell ref="F6:F7"/>
    <mergeCell ref="G6:G7"/>
    <mergeCell ref="A1:H1"/>
    <mergeCell ref="A2:H2"/>
    <mergeCell ref="B3:H3"/>
    <mergeCell ref="B4:H4"/>
    <mergeCell ref="A5:H5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Forms</vt:lpstr>
      <vt:lpstr>Invoice</vt:lpstr>
      <vt:lpstr>Voucher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 Kristić</dc:creator>
  <cp:lastModifiedBy>Microsoft Office User</cp:lastModifiedBy>
  <dcterms:created xsi:type="dcterms:W3CDTF">2019-01-30T13:00:22Z</dcterms:created>
  <dcterms:modified xsi:type="dcterms:W3CDTF">2023-02-19T20:24:45Z</dcterms:modified>
</cp:coreProperties>
</file>