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DATI\Pubblica\European Open Riccione\Form\"/>
    </mc:Choice>
  </mc:AlternateContent>
  <xr:revisionPtr revIDLastSave="0" documentId="13_ncr:1_{FC25BCD8-BFD8-4DB9-935D-B76B1852EA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COMMODATION FORM" sheetId="1" r:id="rId1"/>
    <sheet name="PRE-INVOICE  " sheetId="3" r:id="rId2"/>
    <sheet name="TRAVEL FORM" sheetId="4" r:id="rId3"/>
  </sheets>
  <definedNames>
    <definedName name="_xlnm._FilterDatabase" localSheetId="0" hidden="1">'ACCOMMODATION FORM'!#REF!</definedName>
    <definedName name="_xlnm._FilterDatabase" localSheetId="1" hidden="1">'PRE-INVOICE  '!#REF!</definedName>
    <definedName name="_xlnm.Print_Area" localSheetId="0">'ACCOMMODATION FORM'!$B$2:$U$41</definedName>
    <definedName name="_xlnm.Print_Area" localSheetId="1">'PRE-INVOICE  '!$B$2:$T$45</definedName>
    <definedName name="_xlnm.Print_Area" localSheetId="2">'TRAVEL FORM'!$A$1:$P$17</definedName>
    <definedName name="N°_SINGLE_ROOM">'ACCOMMODATION FORM'!$K$13:$M$37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1" i="1" l="1"/>
  <c r="J45" i="3" s="1"/>
  <c r="J40" i="1"/>
  <c r="J44" i="3" s="1"/>
  <c r="N8" i="3"/>
  <c r="G17" i="3"/>
  <c r="F44" i="3"/>
  <c r="I44" i="3"/>
  <c r="G44" i="3"/>
  <c r="S19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R18" i="3"/>
  <c r="R19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Q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17" i="3"/>
  <c r="K17" i="3"/>
  <c r="I45" i="3"/>
  <c r="X14" i="1"/>
  <c r="X15" i="1"/>
  <c r="X16" i="1"/>
  <c r="R20" i="3" s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13" i="1"/>
  <c r="R17" i="3" s="1"/>
  <c r="W14" i="1"/>
  <c r="S18" i="3" s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W13" i="1"/>
  <c r="E7" i="4"/>
  <c r="V13" i="1"/>
  <c r="S20" i="3" l="1"/>
  <c r="S17" i="3"/>
  <c r="B5" i="3"/>
  <c r="B5" i="4"/>
  <c r="B7" i="4"/>
  <c r="B4" i="4"/>
  <c r="B3" i="4"/>
  <c r="B4" i="3"/>
  <c r="B3" i="3"/>
  <c r="Q37" i="1" l="1"/>
  <c r="U37" i="1" s="1"/>
  <c r="Q15" i="1"/>
  <c r="U15" i="1" s="1"/>
  <c r="Q16" i="1"/>
  <c r="U16" i="1" s="1"/>
  <c r="Q17" i="1"/>
  <c r="U17" i="1" s="1"/>
  <c r="Q18" i="1"/>
  <c r="U18" i="1" s="1"/>
  <c r="Q19" i="1"/>
  <c r="U19" i="1" s="1"/>
  <c r="Q20" i="1"/>
  <c r="U20" i="1" s="1"/>
  <c r="Q21" i="1"/>
  <c r="U21" i="1" s="1"/>
  <c r="Q22" i="1"/>
  <c r="U22" i="1" s="1"/>
  <c r="Q23" i="1"/>
  <c r="U23" i="1" s="1"/>
  <c r="Q24" i="1"/>
  <c r="U24" i="1" s="1"/>
  <c r="Q25" i="1"/>
  <c r="U25" i="1" s="1"/>
  <c r="Q26" i="1"/>
  <c r="U26" i="1" s="1"/>
  <c r="Q27" i="1"/>
  <c r="U27" i="1" s="1"/>
  <c r="Q28" i="1"/>
  <c r="U28" i="1" s="1"/>
  <c r="Q29" i="1"/>
  <c r="U29" i="1" s="1"/>
  <c r="Q30" i="1"/>
  <c r="U30" i="1" s="1"/>
  <c r="Q31" i="1"/>
  <c r="U31" i="1" s="1"/>
  <c r="Q32" i="1"/>
  <c r="U32" i="1" s="1"/>
  <c r="Q33" i="1"/>
  <c r="U33" i="1" s="1"/>
  <c r="Q34" i="1"/>
  <c r="U34" i="1" s="1"/>
  <c r="Q35" i="1"/>
  <c r="U35" i="1" s="1"/>
  <c r="Q36" i="1"/>
  <c r="U36" i="1" s="1"/>
  <c r="Q14" i="1"/>
  <c r="U14" i="1" s="1"/>
  <c r="Q13" i="1"/>
  <c r="U13" i="1" s="1"/>
  <c r="K19" i="3"/>
  <c r="M19" i="3"/>
  <c r="N19" i="3"/>
  <c r="O19" i="3"/>
  <c r="P19" i="3"/>
  <c r="K20" i="3"/>
  <c r="M20" i="3"/>
  <c r="N20" i="3"/>
  <c r="O20" i="3"/>
  <c r="P20" i="3"/>
  <c r="K21" i="3"/>
  <c r="M21" i="3"/>
  <c r="N21" i="3"/>
  <c r="O21" i="3"/>
  <c r="P21" i="3"/>
  <c r="K22" i="3"/>
  <c r="M22" i="3"/>
  <c r="N22" i="3"/>
  <c r="O22" i="3"/>
  <c r="P22" i="3"/>
  <c r="K23" i="3"/>
  <c r="M23" i="3"/>
  <c r="N23" i="3"/>
  <c r="O23" i="3"/>
  <c r="P23" i="3"/>
  <c r="K24" i="3"/>
  <c r="M24" i="3"/>
  <c r="N24" i="3"/>
  <c r="O24" i="3"/>
  <c r="P24" i="3"/>
  <c r="K25" i="3"/>
  <c r="M25" i="3"/>
  <c r="N25" i="3"/>
  <c r="O25" i="3"/>
  <c r="P25" i="3"/>
  <c r="K26" i="3"/>
  <c r="M26" i="3"/>
  <c r="N26" i="3"/>
  <c r="O26" i="3"/>
  <c r="P26" i="3"/>
  <c r="K27" i="3"/>
  <c r="M27" i="3"/>
  <c r="N27" i="3"/>
  <c r="O27" i="3"/>
  <c r="P27" i="3"/>
  <c r="K28" i="3"/>
  <c r="M28" i="3"/>
  <c r="N28" i="3"/>
  <c r="O28" i="3"/>
  <c r="P28" i="3"/>
  <c r="K29" i="3"/>
  <c r="M29" i="3"/>
  <c r="N29" i="3"/>
  <c r="O29" i="3"/>
  <c r="P29" i="3"/>
  <c r="K30" i="3"/>
  <c r="M30" i="3"/>
  <c r="N30" i="3"/>
  <c r="O30" i="3"/>
  <c r="P30" i="3"/>
  <c r="K31" i="3"/>
  <c r="M31" i="3"/>
  <c r="N31" i="3"/>
  <c r="O31" i="3"/>
  <c r="P31" i="3"/>
  <c r="K32" i="3"/>
  <c r="M32" i="3"/>
  <c r="N32" i="3"/>
  <c r="O32" i="3"/>
  <c r="P32" i="3"/>
  <c r="K33" i="3"/>
  <c r="M33" i="3"/>
  <c r="N33" i="3"/>
  <c r="O33" i="3"/>
  <c r="P33" i="3"/>
  <c r="K34" i="3"/>
  <c r="M34" i="3"/>
  <c r="N34" i="3"/>
  <c r="O34" i="3"/>
  <c r="P34" i="3"/>
  <c r="K35" i="3"/>
  <c r="M35" i="3"/>
  <c r="N35" i="3"/>
  <c r="O35" i="3"/>
  <c r="P35" i="3"/>
  <c r="K36" i="3"/>
  <c r="M36" i="3"/>
  <c r="N36" i="3"/>
  <c r="O36" i="3"/>
  <c r="P36" i="3"/>
  <c r="K37" i="3"/>
  <c r="M37" i="3"/>
  <c r="N37" i="3"/>
  <c r="O37" i="3"/>
  <c r="P37" i="3"/>
  <c r="K38" i="3"/>
  <c r="M38" i="3"/>
  <c r="N38" i="3"/>
  <c r="O38" i="3"/>
  <c r="P38" i="3"/>
  <c r="K39" i="3"/>
  <c r="M39" i="3"/>
  <c r="N39" i="3"/>
  <c r="O39" i="3"/>
  <c r="P39" i="3"/>
  <c r="K40" i="3"/>
  <c r="M40" i="3"/>
  <c r="N40" i="3"/>
  <c r="O40" i="3"/>
  <c r="P40" i="3"/>
  <c r="K41" i="3"/>
  <c r="M41" i="3"/>
  <c r="N41" i="3"/>
  <c r="O41" i="3"/>
  <c r="P41" i="3"/>
  <c r="K18" i="3"/>
  <c r="M18" i="3"/>
  <c r="N18" i="3"/>
  <c r="O18" i="3"/>
  <c r="P18" i="3"/>
  <c r="M17" i="3"/>
  <c r="O17" i="3"/>
  <c r="P17" i="3"/>
  <c r="Q37" i="3" l="1"/>
  <c r="Q33" i="3"/>
  <c r="Q25" i="3"/>
  <c r="Q21" i="3"/>
  <c r="Q34" i="3"/>
  <c r="Q26" i="3"/>
  <c r="Q41" i="3"/>
  <c r="Q40" i="3"/>
  <c r="Q36" i="3"/>
  <c r="Q32" i="3"/>
  <c r="Q28" i="3"/>
  <c r="Q24" i="3"/>
  <c r="Q20" i="3"/>
  <c r="Q18" i="3"/>
  <c r="Q29" i="3"/>
  <c r="Q38" i="3"/>
  <c r="Q30" i="3"/>
  <c r="Q22" i="3"/>
  <c r="Q39" i="3"/>
  <c r="Q35" i="3"/>
  <c r="Q31" i="3"/>
  <c r="Q27" i="3"/>
  <c r="Q23" i="3"/>
  <c r="Q19" i="3"/>
  <c r="N17" i="3"/>
  <c r="D45" i="3"/>
  <c r="D44" i="3"/>
  <c r="B14" i="4"/>
  <c r="Q16" i="3"/>
  <c r="H45" i="3"/>
  <c r="G45" i="3"/>
  <c r="F45" i="3"/>
  <c r="E45" i="3"/>
  <c r="H44" i="3"/>
  <c r="E44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17" i="3"/>
  <c r="J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17" i="3"/>
  <c r="B18" i="3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T19" i="3" l="1"/>
  <c r="T41" i="3"/>
  <c r="T37" i="3"/>
  <c r="T33" i="3"/>
  <c r="T29" i="3"/>
  <c r="T25" i="3"/>
  <c r="T21" i="3"/>
  <c r="T39" i="3"/>
  <c r="T31" i="3"/>
  <c r="T27" i="3"/>
  <c r="T38" i="3"/>
  <c r="T34" i="3"/>
  <c r="T30" i="3"/>
  <c r="T26" i="3"/>
  <c r="T35" i="3"/>
  <c r="T20" i="3"/>
  <c r="T22" i="3"/>
  <c r="T40" i="3"/>
  <c r="T36" i="3"/>
  <c r="T32" i="3"/>
  <c r="T28" i="3"/>
  <c r="T24" i="3"/>
  <c r="T23" i="3"/>
  <c r="T17" i="3" l="1"/>
  <c r="U38" i="1"/>
  <c r="U39" i="1" s="1"/>
  <c r="T18" i="3"/>
  <c r="T42" i="3" l="1"/>
  <c r="T43" i="3" s="1"/>
</calcChain>
</file>

<file path=xl/sharedStrings.xml><?xml version="1.0" encoding="utf-8"?>
<sst xmlns="http://schemas.openxmlformats.org/spreadsheetml/2006/main" count="102" uniqueCount="69">
  <si>
    <t>FUNCTION</t>
  </si>
  <si>
    <t>N°</t>
  </si>
  <si>
    <t>CONTACT PERSON:</t>
  </si>
  <si>
    <t>PHONE NUMBER:</t>
  </si>
  <si>
    <t>DATE OF ARRIVAL</t>
  </si>
  <si>
    <t>DATE OF DEPARTURE</t>
  </si>
  <si>
    <t>TOTAL AMOUNT IN B&amp;B</t>
  </si>
  <si>
    <t>TOTAL AMOUNT MEALS INCLUDED</t>
  </si>
  <si>
    <t>TOTAL</t>
  </si>
  <si>
    <t>E MAIL:</t>
  </si>
  <si>
    <t>PARTIAL AMOUNT</t>
  </si>
  <si>
    <t>Euro</t>
  </si>
  <si>
    <t>EJU      FEE</t>
  </si>
  <si>
    <t>SURNAME</t>
  </si>
  <si>
    <t>NAME</t>
  </si>
  <si>
    <t xml:space="preserve"> </t>
  </si>
  <si>
    <t>drop-down</t>
  </si>
  <si>
    <t>AT</t>
  </si>
  <si>
    <t>FROM</t>
  </si>
  <si>
    <t>N° OF PAX</t>
  </si>
  <si>
    <t>N°OF PAX</t>
  </si>
  <si>
    <t>TIME OF ARRIVAL</t>
  </si>
  <si>
    <t>ARRIVAL BY</t>
  </si>
  <si>
    <t>TIME OF DEPARTURE</t>
  </si>
  <si>
    <t>DEPARTURE BY</t>
  </si>
  <si>
    <t>DROP-DOWN</t>
  </si>
  <si>
    <t xml:space="preserve">DROP-DOWN </t>
  </si>
  <si>
    <t xml:space="preserve">drop-down </t>
  </si>
  <si>
    <t>TO</t>
  </si>
  <si>
    <t>HOTEL CAT. 2</t>
  </si>
  <si>
    <t>HOTEL CAT. 1</t>
  </si>
  <si>
    <t>DOUBLE ROOM  b&amp;b</t>
  </si>
  <si>
    <t>SURNAME:</t>
  </si>
  <si>
    <t>HEAD OF THE DELEGATION
IN TRAVEL</t>
  </si>
  <si>
    <t>COUNTRY:</t>
  </si>
  <si>
    <t>N° OF MEALS</t>
  </si>
  <si>
    <t>PARTIAL AMOUNT (b&amp;b)</t>
  </si>
  <si>
    <t>DATE OF
 ARRIVAL</t>
  </si>
  <si>
    <t>DATE OF
DEPARTURE</t>
  </si>
  <si>
    <t>SINGLE ROOM
b&amp;b</t>
  </si>
  <si>
    <t>TRIPLE ROOM
b&amp;b</t>
  </si>
  <si>
    <t>BANK DETAILS:</t>
  </si>
  <si>
    <t>All bank fees and money transfer costs must be paid by the sender Federation</t>
  </si>
  <si>
    <t>DOUBLE ROOM
 b&amp;b</t>
  </si>
  <si>
    <t>AUTOMATICALLY FILLED: NO INPUT DATA ARE REQUIRED</t>
  </si>
  <si>
    <t>N°OF FLIGHT OR TRAIN</t>
  </si>
  <si>
    <t>ARRIVAL</t>
  </si>
  <si>
    <t>DEPARTURE</t>
  </si>
  <si>
    <t xml:space="preserve">Name of Account Holder:  Federazione Italiana Judo Lotta Karate Arti Marziali (FIJLKAM) 
Name of Bank:    BNL Sportello CONI Roma 
Address:     Via Costantino Nigra, 15 - 00194 Roma 
BIC:      BNLIITRR 
IBAN:      IT96A0100503309000000010108 
Payment Title:   EO Men Rome 2019 (country)
All bank fees and money transfer costs must be paid by the sender federation.
</t>
  </si>
  <si>
    <t xml:space="preserve">TOTAL AMOUNT MEALS INCLUDED </t>
  </si>
  <si>
    <t>NAME:</t>
  </si>
  <si>
    <t>EMERGENCY MOBILE NUMBER:</t>
  </si>
  <si>
    <t>E-MAIL:</t>
  </si>
  <si>
    <t xml:space="preserve">EUROPEAN JUDO OPEN </t>
  </si>
  <si>
    <t>Men &amp; Women - Riccione (Italy)</t>
  </si>
  <si>
    <t>10th - 11th  September 2022</t>
  </si>
  <si>
    <t>TRIPLE ROOM       b&amp;b</t>
  </si>
  <si>
    <t>ARRIVAL TRANSFER BOLOGNA / ANCONA AIRPORTS</t>
  </si>
  <si>
    <t>DEPARTURE TRANSFER BOLOGNA / ANCONA AIRPORTS</t>
  </si>
  <si>
    <t>ARRIVAL COVID TEST</t>
  </si>
  <si>
    <r>
      <t>LUNCH (</t>
    </r>
    <r>
      <rPr>
        <sz val="11"/>
        <color theme="1"/>
        <rFont val="Calibri"/>
        <family val="2"/>
      </rPr>
      <t>€ 18,00)</t>
    </r>
  </si>
  <si>
    <t>DINNER (€ 20,00)</t>
  </si>
  <si>
    <t>TRIPLE ROOM
 b&amp;b</t>
  </si>
  <si>
    <t xml:space="preserve"> PRE-INVOICE </t>
  </si>
  <si>
    <t>LUNCH (€ 18,00)</t>
  </si>
  <si>
    <t>TO:</t>
  </si>
  <si>
    <r>
      <t xml:space="preserve">ACCOMMODATION FORM                                                                   </t>
    </r>
    <r>
      <rPr>
        <b/>
        <sz val="11"/>
        <color rgb="FFFF0000"/>
        <rFont val="Calibri"/>
        <family val="2"/>
      </rPr>
      <t xml:space="preserve">This form must be returned to  Organising Judo Federation 
</t>
    </r>
    <r>
      <rPr>
        <b/>
        <u/>
        <sz val="11"/>
        <color rgb="FFFF0000"/>
        <rFont val="Calibri"/>
        <family val="2"/>
      </rPr>
      <t>segreteria@promhotelsriccione.it</t>
    </r>
    <r>
      <rPr>
        <b/>
        <sz val="11"/>
        <color rgb="FFFF0000"/>
        <rFont val="Calibri"/>
        <family val="2"/>
      </rPr>
      <t xml:space="preserve">      and      </t>
    </r>
    <r>
      <rPr>
        <b/>
        <u/>
        <sz val="11"/>
        <color rgb="FFFF0000"/>
        <rFont val="Calibri"/>
        <family val="2"/>
      </rPr>
      <t xml:space="preserve">judoeoita@fijlkam.it </t>
    </r>
    <r>
      <rPr>
        <b/>
        <sz val="11"/>
        <color rgb="FFFF0000"/>
        <rFont val="Calibri"/>
        <family val="2"/>
      </rPr>
      <t xml:space="preserve">
not later than  29/08/2022</t>
    </r>
  </si>
  <si>
    <t xml:space="preserve">
TRAVEL FORM                                                                                   This form must be returned to  Organising Judo Federation 
segreteria@promhotelsriccione.it      and      judoeoita@fijlkam.it 
not later than  29/08/2022</t>
  </si>
  <si>
    <t>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</si>
</sst>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;@"/>
    <numFmt numFmtId="165" formatCode="&quot;€&quot;\ #,##0.00"/>
    <numFmt numFmtId="166" formatCode="&quot;€&quot;\ #,##0"/>
  </numFmts>
  <fonts count="72" x14ac:knownFonts="1">
    <font>
      <sz val="11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8"/>
      <color indexed="10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10"/>
      <name val="Calibri"/>
      <family val="2"/>
    </font>
    <font>
      <b/>
      <u/>
      <sz val="16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</font>
    <font>
      <b/>
      <sz val="10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b/>
      <sz val="10"/>
      <name val="Calibri"/>
      <family val="2"/>
      <scheme val="minor"/>
    </font>
    <font>
      <b/>
      <i/>
      <sz val="10"/>
      <name val="Calibri"/>
      <family val="2"/>
    </font>
    <font>
      <b/>
      <i/>
      <sz val="11"/>
      <name val="Calibri"/>
      <family val="2"/>
      <scheme val="minor"/>
    </font>
    <font>
      <b/>
      <i/>
      <sz val="12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i/>
      <sz val="14"/>
      <name val="Calibri"/>
      <family val="2"/>
    </font>
    <font>
      <i/>
      <u/>
      <sz val="14"/>
      <name val="Calibri"/>
      <family val="2"/>
    </font>
    <font>
      <b/>
      <u/>
      <sz val="16"/>
      <name val="Calibri"/>
      <family val="2"/>
    </font>
    <font>
      <b/>
      <sz val="18"/>
      <color rgb="FFFF0000"/>
      <name val="Calibri"/>
      <family val="2"/>
      <scheme val="minor"/>
    </font>
    <font>
      <b/>
      <i/>
      <sz val="8"/>
      <name val="Calibri"/>
      <family val="2"/>
      <scheme val="minor"/>
    </font>
    <font>
      <i/>
      <sz val="10"/>
      <color indexed="10"/>
      <name val="Calibri"/>
      <family val="2"/>
    </font>
    <font>
      <sz val="12"/>
      <color indexed="10"/>
      <name val="Calibri"/>
      <family val="2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</font>
    <font>
      <b/>
      <sz val="11"/>
      <color theme="0"/>
      <name val="Calibri"/>
      <family val="2"/>
    </font>
    <font>
      <b/>
      <sz val="14"/>
      <color rgb="FFFF0000"/>
      <name val="Calibri"/>
      <family val="2"/>
    </font>
    <font>
      <b/>
      <sz val="16"/>
      <color theme="1"/>
      <name val="Calibri"/>
      <family val="2"/>
      <scheme val="minor"/>
    </font>
    <font>
      <b/>
      <i/>
      <sz val="12"/>
      <color rgb="FF00B050"/>
      <name val="Calibri"/>
      <family val="2"/>
    </font>
    <font>
      <b/>
      <i/>
      <sz val="11"/>
      <color rgb="FF00B050"/>
      <name val="Calibri"/>
      <family val="2"/>
      <scheme val="minor"/>
    </font>
    <font>
      <sz val="10"/>
      <name val="Calibri"/>
      <family val="2"/>
    </font>
    <font>
      <b/>
      <u/>
      <sz val="11"/>
      <color rgb="FFFF0000"/>
      <name val="Calibri"/>
      <family val="2"/>
    </font>
    <font>
      <b/>
      <sz val="11"/>
      <name val="Calibri"/>
      <family val="2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u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C01"/>
        <bgColor indexed="64"/>
      </patternFill>
    </fill>
    <fill>
      <patternFill patternType="solid">
        <fgColor rgb="FFC04000"/>
        <bgColor indexed="64"/>
      </patternFill>
    </fill>
    <fill>
      <patternFill patternType="solid">
        <fgColor theme="3" tint="-0.499984740745262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8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Border="1"/>
    <xf numFmtId="0" fontId="0" fillId="0" borderId="0" xfId="0" applyBorder="1" applyAlignment="1"/>
    <xf numFmtId="0" fontId="0" fillId="0" borderId="0" xfId="0" applyAlignment="1">
      <alignment horizontal="center"/>
    </xf>
    <xf numFmtId="4" fontId="5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4" fontId="9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0" fillId="4" borderId="0" xfId="0" applyFill="1"/>
    <xf numFmtId="0" fontId="0" fillId="4" borderId="0" xfId="0" applyFill="1" applyAlignment="1">
      <alignment vertical="center"/>
    </xf>
    <xf numFmtId="4" fontId="5" fillId="4" borderId="0" xfId="0" applyNumberFormat="1" applyFont="1" applyFill="1" applyAlignment="1">
      <alignment horizontal="center"/>
    </xf>
    <xf numFmtId="49" fontId="0" fillId="4" borderId="0" xfId="0" applyNumberFormat="1" applyFill="1" applyAlignment="1">
      <alignment wrapText="1"/>
    </xf>
    <xf numFmtId="4" fontId="9" fillId="4" borderId="0" xfId="0" applyNumberFormat="1" applyFont="1" applyFill="1" applyAlignment="1">
      <alignment wrapText="1"/>
    </xf>
    <xf numFmtId="0" fontId="0" fillId="4" borderId="0" xfId="0" applyFill="1" applyAlignment="1">
      <alignment horizontal="center"/>
    </xf>
    <xf numFmtId="4" fontId="5" fillId="4" borderId="0" xfId="0" applyNumberFormat="1" applyFont="1" applyFill="1" applyBorder="1" applyAlignment="1">
      <alignment horizontal="center"/>
    </xf>
    <xf numFmtId="0" fontId="0" fillId="4" borderId="0" xfId="0" applyFill="1" applyBorder="1" applyAlignment="1"/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left"/>
    </xf>
    <xf numFmtId="4" fontId="5" fillId="0" borderId="61" xfId="0" applyNumberFormat="1" applyFont="1" applyBorder="1" applyAlignment="1">
      <alignment horizontal="center"/>
    </xf>
    <xf numFmtId="164" fontId="5" fillId="2" borderId="27" xfId="0" applyNumberFormat="1" applyFont="1" applyFill="1" applyBorder="1" applyAlignment="1" applyProtection="1">
      <alignment horizontal="center" vertical="center"/>
      <protection locked="0"/>
    </xf>
    <xf numFmtId="164" fontId="5" fillId="2" borderId="24" xfId="0" applyNumberFormat="1" applyFont="1" applyFill="1" applyBorder="1" applyAlignment="1" applyProtection="1">
      <alignment horizontal="center" vertical="center"/>
      <protection locked="0"/>
    </xf>
    <xf numFmtId="0" fontId="5" fillId="0" borderId="68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vertical="center"/>
      <protection locked="0"/>
    </xf>
    <xf numFmtId="1" fontId="5" fillId="0" borderId="0" xfId="0" applyNumberFormat="1" applyFont="1" applyBorder="1" applyAlignment="1" applyProtection="1">
      <alignment horizontal="center" vertical="center"/>
      <protection locked="0"/>
    </xf>
    <xf numFmtId="0" fontId="0" fillId="4" borderId="0" xfId="0" applyFill="1" applyProtection="1"/>
    <xf numFmtId="0" fontId="0" fillId="4" borderId="0" xfId="0" applyFill="1" applyBorder="1" applyProtection="1"/>
    <xf numFmtId="0" fontId="0" fillId="4" borderId="0" xfId="0" applyFill="1" applyBorder="1" applyAlignment="1" applyProtection="1"/>
    <xf numFmtId="49" fontId="10" fillId="4" borderId="0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center" vertical="center" wrapText="1"/>
    </xf>
    <xf numFmtId="49" fontId="18" fillId="4" borderId="0" xfId="0" applyNumberFormat="1" applyFont="1" applyFill="1" applyBorder="1" applyAlignment="1">
      <alignment horizontal="center" vertical="center" wrapText="1"/>
    </xf>
    <xf numFmtId="4" fontId="10" fillId="4" borderId="0" xfId="0" applyNumberFormat="1" applyFont="1" applyFill="1" applyBorder="1" applyAlignment="1" applyProtection="1">
      <alignment horizontal="center"/>
    </xf>
    <xf numFmtId="1" fontId="5" fillId="4" borderId="0" xfId="0" applyNumberFormat="1" applyFont="1" applyFill="1" applyBorder="1" applyAlignment="1" applyProtection="1">
      <alignment horizontal="center"/>
      <protection locked="0"/>
    </xf>
    <xf numFmtId="4" fontId="19" fillId="4" borderId="0" xfId="0" applyNumberFormat="1" applyFont="1" applyFill="1" applyBorder="1" applyProtection="1"/>
    <xf numFmtId="0" fontId="1" fillId="4" borderId="0" xfId="0" applyFont="1" applyFill="1" applyBorder="1" applyAlignment="1" applyProtection="1">
      <alignment horizontal="center" wrapText="1"/>
    </xf>
    <xf numFmtId="0" fontId="11" fillId="4" borderId="0" xfId="0" applyFont="1" applyFill="1"/>
    <xf numFmtId="0" fontId="7" fillId="4" borderId="0" xfId="0" applyFont="1" applyFill="1"/>
    <xf numFmtId="0" fontId="11" fillId="4" borderId="0" xfId="0" applyFont="1" applyFill="1" applyProtection="1"/>
    <xf numFmtId="0" fontId="49" fillId="0" borderId="0" xfId="0" applyFont="1" applyBorder="1"/>
    <xf numFmtId="0" fontId="49" fillId="0" borderId="0" xfId="0" applyFont="1" applyBorder="1" applyAlignment="1"/>
    <xf numFmtId="0" fontId="0" fillId="4" borderId="50" xfId="0" applyFill="1" applyBorder="1" applyAlignment="1" applyProtection="1">
      <alignment horizontal="center"/>
    </xf>
    <xf numFmtId="0" fontId="20" fillId="5" borderId="2" xfId="0" applyFont="1" applyFill="1" applyBorder="1" applyAlignment="1">
      <alignment horizontal="center" vertical="center"/>
    </xf>
    <xf numFmtId="0" fontId="55" fillId="5" borderId="13" xfId="0" applyFont="1" applyFill="1" applyBorder="1" applyAlignment="1">
      <alignment horizontal="center" vertical="center"/>
    </xf>
    <xf numFmtId="0" fontId="0" fillId="5" borderId="77" xfId="0" applyFill="1" applyBorder="1" applyAlignment="1">
      <alignment horizontal="center" vertical="center"/>
    </xf>
    <xf numFmtId="0" fontId="0" fillId="5" borderId="76" xfId="0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/>
    </xf>
    <xf numFmtId="0" fontId="0" fillId="4" borderId="0" xfId="0" applyFill="1" applyBorder="1" applyAlignment="1" applyProtection="1">
      <alignment vertical="center"/>
    </xf>
    <xf numFmtId="4" fontId="57" fillId="4" borderId="26" xfId="0" applyNumberFormat="1" applyFont="1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protection locked="0"/>
    </xf>
    <xf numFmtId="0" fontId="0" fillId="4" borderId="5" xfId="0" applyFill="1" applyBorder="1" applyAlignment="1" applyProtection="1">
      <protection locked="0"/>
    </xf>
    <xf numFmtId="0" fontId="0" fillId="4" borderId="5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39" xfId="0" applyFill="1" applyBorder="1" applyAlignment="1" applyProtection="1">
      <protection locked="0"/>
    </xf>
    <xf numFmtId="0" fontId="0" fillId="4" borderId="67" xfId="0" applyFill="1" applyBorder="1" applyAlignment="1" applyProtection="1">
      <protection locked="0"/>
    </xf>
    <xf numFmtId="0" fontId="0" fillId="4" borderId="67" xfId="0" applyFill="1" applyBorder="1" applyProtection="1">
      <protection locked="0"/>
    </xf>
    <xf numFmtId="0" fontId="0" fillId="4" borderId="28" xfId="0" applyFill="1" applyBorder="1" applyProtection="1">
      <protection locked="0"/>
    </xf>
    <xf numFmtId="0" fontId="0" fillId="4" borderId="10" xfId="0" applyFill="1" applyBorder="1" applyAlignment="1" applyProtection="1">
      <protection locked="0"/>
    </xf>
    <xf numFmtId="0" fontId="0" fillId="4" borderId="11" xfId="0" applyFill="1" applyBorder="1" applyAlignment="1" applyProtection="1">
      <protection locked="0"/>
    </xf>
    <xf numFmtId="0" fontId="0" fillId="4" borderId="11" xfId="0" applyFill="1" applyBorder="1" applyProtection="1">
      <protection locked="0"/>
    </xf>
    <xf numFmtId="0" fontId="0" fillId="4" borderId="30" xfId="0" applyFill="1" applyBorder="1" applyProtection="1">
      <protection locked="0"/>
    </xf>
    <xf numFmtId="0" fontId="3" fillId="4" borderId="61" xfId="0" applyFont="1" applyFill="1" applyBorder="1" applyAlignment="1" applyProtection="1">
      <alignment vertical="center" wrapText="1"/>
    </xf>
    <xf numFmtId="0" fontId="28" fillId="4" borderId="0" xfId="0" applyFont="1" applyFill="1" applyBorder="1" applyAlignment="1" applyProtection="1"/>
    <xf numFmtId="0" fontId="29" fillId="4" borderId="50" xfId="0" applyFont="1" applyFill="1" applyBorder="1" applyAlignment="1">
      <alignment horizontal="center" vertical="center"/>
    </xf>
    <xf numFmtId="0" fontId="39" fillId="0" borderId="22" xfId="0" applyFont="1" applyFill="1" applyBorder="1" applyAlignment="1">
      <alignment horizontal="center" vertical="center" wrapText="1"/>
    </xf>
    <xf numFmtId="166" fontId="17" fillId="6" borderId="36" xfId="0" applyNumberFormat="1" applyFont="1" applyFill="1" applyBorder="1" applyAlignment="1">
      <alignment horizontal="center" vertical="center" wrapText="1"/>
    </xf>
    <xf numFmtId="0" fontId="39" fillId="6" borderId="22" xfId="0" applyFont="1" applyFill="1" applyBorder="1" applyAlignment="1">
      <alignment horizontal="center" vertical="center" wrapText="1"/>
    </xf>
    <xf numFmtId="1" fontId="5" fillId="6" borderId="2" xfId="0" applyNumberFormat="1" applyFont="1" applyFill="1" applyBorder="1" applyAlignment="1" applyProtection="1">
      <alignment horizontal="center" vertical="center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166" fontId="17" fillId="6" borderId="44" xfId="0" applyNumberFormat="1" applyFont="1" applyFill="1" applyBorder="1" applyAlignment="1">
      <alignment horizontal="center" vertical="center" wrapText="1"/>
    </xf>
    <xf numFmtId="0" fontId="39" fillId="6" borderId="45" xfId="0" applyFont="1" applyFill="1" applyBorder="1" applyAlignment="1">
      <alignment horizontal="center" vertical="center" wrapText="1"/>
    </xf>
    <xf numFmtId="1" fontId="5" fillId="6" borderId="3" xfId="0" applyNumberFormat="1" applyFont="1" applyFill="1" applyBorder="1" applyAlignment="1" applyProtection="1">
      <alignment horizontal="center" vertical="center"/>
      <protection locked="0"/>
    </xf>
    <xf numFmtId="1" fontId="5" fillId="6" borderId="5" xfId="0" applyNumberFormat="1" applyFont="1" applyFill="1" applyBorder="1" applyAlignment="1" applyProtection="1">
      <alignment horizontal="center" vertical="center"/>
      <protection locked="0"/>
    </xf>
    <xf numFmtId="1" fontId="5" fillId="6" borderId="11" xfId="0" applyNumberFormat="1" applyFont="1" applyFill="1" applyBorder="1" applyAlignment="1" applyProtection="1">
      <alignment horizontal="center" vertical="center"/>
      <protection locked="0"/>
    </xf>
    <xf numFmtId="166" fontId="17" fillId="7" borderId="36" xfId="0" applyNumberFormat="1" applyFont="1" applyFill="1" applyBorder="1" applyAlignment="1">
      <alignment horizontal="center" vertical="center" wrapText="1"/>
    </xf>
    <xf numFmtId="166" fontId="17" fillId="7" borderId="35" xfId="0" applyNumberFormat="1" applyFont="1" applyFill="1" applyBorder="1" applyAlignment="1">
      <alignment horizontal="center" vertical="center" wrapText="1"/>
    </xf>
    <xf numFmtId="0" fontId="39" fillId="7" borderId="22" xfId="0" applyFont="1" applyFill="1" applyBorder="1" applyAlignment="1">
      <alignment horizontal="center" vertical="center" wrapText="1"/>
    </xf>
    <xf numFmtId="1" fontId="5" fillId="7" borderId="2" xfId="0" applyNumberFormat="1" applyFont="1" applyFill="1" applyBorder="1" applyAlignment="1" applyProtection="1">
      <alignment horizontal="center" vertical="center"/>
      <protection locked="0"/>
    </xf>
    <xf numFmtId="1" fontId="5" fillId="7" borderId="4" xfId="0" applyNumberFormat="1" applyFont="1" applyFill="1" applyBorder="1" applyAlignment="1" applyProtection="1">
      <alignment horizontal="center" vertical="center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0" fontId="39" fillId="7" borderId="21" xfId="0" applyFont="1" applyFill="1" applyBorder="1" applyAlignment="1">
      <alignment horizontal="center" vertical="center" wrapText="1"/>
    </xf>
    <xf numFmtId="1" fontId="5" fillId="7" borderId="20" xfId="0" applyNumberFormat="1" applyFont="1" applyFill="1" applyBorder="1" applyAlignment="1" applyProtection="1">
      <alignment horizontal="center" vertical="center"/>
      <protection locked="0"/>
    </xf>
    <xf numFmtId="1" fontId="5" fillId="7" borderId="15" xfId="0" applyNumberFormat="1" applyFont="1" applyFill="1" applyBorder="1" applyAlignment="1" applyProtection="1">
      <alignment horizontal="center" vertical="center"/>
      <protection locked="0"/>
    </xf>
    <xf numFmtId="1" fontId="5" fillId="7" borderId="30" xfId="0" applyNumberFormat="1" applyFont="1" applyFill="1" applyBorder="1" applyAlignment="1" applyProtection="1">
      <alignment horizontal="center" vertical="center"/>
      <protection locked="0"/>
    </xf>
    <xf numFmtId="2" fontId="42" fillId="0" borderId="62" xfId="0" applyNumberFormat="1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16" fontId="34" fillId="0" borderId="56" xfId="0" applyNumberFormat="1" applyFont="1" applyFill="1" applyBorder="1" applyAlignment="1">
      <alignment horizontal="center" vertical="center"/>
    </xf>
    <xf numFmtId="16" fontId="34" fillId="0" borderId="49" xfId="0" applyNumberFormat="1" applyFont="1" applyFill="1" applyBorder="1" applyAlignment="1">
      <alignment horizontal="center" vertical="center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59" fillId="4" borderId="0" xfId="0" applyFont="1" applyFill="1"/>
    <xf numFmtId="0" fontId="59" fillId="4" borderId="0" xfId="0" applyFont="1" applyFill="1" applyAlignment="1">
      <alignment vertical="center"/>
    </xf>
    <xf numFmtId="4" fontId="60" fillId="4" borderId="0" xfId="0" applyNumberFormat="1" applyFont="1" applyFill="1" applyAlignment="1">
      <alignment horizontal="center"/>
    </xf>
    <xf numFmtId="49" fontId="59" fillId="4" borderId="0" xfId="0" applyNumberFormat="1" applyFont="1" applyFill="1" applyAlignment="1">
      <alignment wrapText="1"/>
    </xf>
    <xf numFmtId="4" fontId="61" fillId="4" borderId="0" xfId="0" applyNumberFormat="1" applyFont="1" applyFill="1" applyAlignment="1">
      <alignment wrapText="1"/>
    </xf>
    <xf numFmtId="0" fontId="59" fillId="4" borderId="0" xfId="0" applyFont="1" applyFill="1" applyAlignment="1">
      <alignment horizontal="justify"/>
    </xf>
    <xf numFmtId="0" fontId="0" fillId="0" borderId="0" xfId="0" applyFill="1" applyProtection="1"/>
    <xf numFmtId="166" fontId="17" fillId="0" borderId="36" xfId="0" applyNumberFormat="1" applyFont="1" applyFill="1" applyBorder="1" applyAlignment="1">
      <alignment horizontal="center" vertical="center" wrapText="1"/>
    </xf>
    <xf numFmtId="166" fontId="17" fillId="0" borderId="35" xfId="0" applyNumberFormat="1" applyFont="1" applyFill="1" applyBorder="1" applyAlignment="1">
      <alignment horizontal="center" vertical="center" wrapText="1"/>
    </xf>
    <xf numFmtId="166" fontId="17" fillId="0" borderId="44" xfId="0" applyNumberFormat="1" applyFont="1" applyFill="1" applyBorder="1" applyAlignment="1">
      <alignment horizontal="center" vertical="center" wrapText="1"/>
    </xf>
    <xf numFmtId="166" fontId="17" fillId="0" borderId="34" xfId="0" applyNumberFormat="1" applyFont="1" applyFill="1" applyBorder="1" applyAlignment="1">
      <alignment horizontal="center" vertical="center" wrapText="1"/>
    </xf>
    <xf numFmtId="165" fontId="15" fillId="0" borderId="36" xfId="0" applyNumberFormat="1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/>
    </xf>
    <xf numFmtId="164" fontId="49" fillId="0" borderId="3" xfId="0" applyNumberFormat="1" applyFont="1" applyFill="1" applyBorder="1" applyAlignment="1" applyProtection="1">
      <alignment vertical="center"/>
    </xf>
    <xf numFmtId="164" fontId="48" fillId="0" borderId="7" xfId="0" applyNumberFormat="1" applyFont="1" applyFill="1" applyBorder="1" applyAlignment="1" applyProtection="1">
      <alignment horizontal="center" vertical="center"/>
    </xf>
    <xf numFmtId="1" fontId="48" fillId="0" borderId="2" xfId="0" applyNumberFormat="1" applyFont="1" applyFill="1" applyBorder="1" applyAlignment="1">
      <alignment horizontal="center" vertical="center" wrapText="1"/>
    </xf>
    <xf numFmtId="1" fontId="48" fillId="0" borderId="7" xfId="0" applyNumberFormat="1" applyFont="1" applyFill="1" applyBorder="1" applyAlignment="1">
      <alignment horizontal="center" vertical="center" wrapText="1"/>
    </xf>
    <xf numFmtId="1" fontId="48" fillId="0" borderId="3" xfId="0" applyNumberFormat="1" applyFont="1" applyFill="1" applyBorder="1" applyAlignment="1">
      <alignment horizontal="center" vertical="center" wrapText="1"/>
    </xf>
    <xf numFmtId="2" fontId="50" fillId="0" borderId="2" xfId="0" applyNumberFormat="1" applyFont="1" applyFill="1" applyBorder="1" applyAlignment="1">
      <alignment horizontal="center" vertical="center" wrapText="1"/>
    </xf>
    <xf numFmtId="2" fontId="50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164" fontId="49" fillId="0" borderId="5" xfId="0" applyNumberFormat="1" applyFont="1" applyFill="1" applyBorder="1" applyAlignment="1" applyProtection="1">
      <alignment vertical="center"/>
    </xf>
    <xf numFmtId="164" fontId="48" fillId="0" borderId="8" xfId="0" applyNumberFormat="1" applyFont="1" applyFill="1" applyBorder="1" applyAlignment="1" applyProtection="1">
      <alignment horizontal="center" vertical="center"/>
    </xf>
    <xf numFmtId="1" fontId="48" fillId="0" borderId="4" xfId="0" applyNumberFormat="1" applyFont="1" applyFill="1" applyBorder="1" applyAlignment="1">
      <alignment horizontal="center" vertical="center" wrapText="1"/>
    </xf>
    <xf numFmtId="1" fontId="48" fillId="0" borderId="8" xfId="0" applyNumberFormat="1" applyFont="1" applyFill="1" applyBorder="1" applyAlignment="1">
      <alignment horizontal="center" vertical="center" wrapText="1"/>
    </xf>
    <xf numFmtId="1" fontId="48" fillId="0" borderId="5" xfId="0" applyNumberFormat="1" applyFont="1" applyFill="1" applyBorder="1" applyAlignment="1">
      <alignment horizontal="center" vertical="center" wrapText="1"/>
    </xf>
    <xf numFmtId="2" fontId="50" fillId="0" borderId="4" xfId="0" applyNumberFormat="1" applyFont="1" applyFill="1" applyBorder="1" applyAlignment="1">
      <alignment horizontal="center" vertical="center" wrapText="1"/>
    </xf>
    <xf numFmtId="2" fontId="50" fillId="0" borderId="8" xfId="0" applyNumberFormat="1" applyFont="1" applyFill="1" applyBorder="1" applyAlignment="1">
      <alignment horizontal="center" vertical="center" wrapText="1"/>
    </xf>
    <xf numFmtId="0" fontId="5" fillId="0" borderId="39" xfId="0" applyFont="1" applyFill="1" applyBorder="1" applyAlignment="1" applyProtection="1">
      <alignment horizontal="center" vertical="center"/>
    </xf>
    <xf numFmtId="164" fontId="49" fillId="0" borderId="11" xfId="0" applyNumberFormat="1" applyFont="1" applyFill="1" applyBorder="1" applyAlignment="1" applyProtection="1">
      <alignment vertical="center"/>
    </xf>
    <xf numFmtId="164" fontId="48" fillId="0" borderId="14" xfId="0" applyNumberFormat="1" applyFont="1" applyFill="1" applyBorder="1" applyAlignment="1" applyProtection="1">
      <alignment horizontal="center" vertical="center"/>
    </xf>
    <xf numFmtId="1" fontId="48" fillId="0" borderId="10" xfId="0" applyNumberFormat="1" applyFont="1" applyFill="1" applyBorder="1" applyAlignment="1">
      <alignment horizontal="center" vertical="center" wrapText="1"/>
    </xf>
    <xf numFmtId="1" fontId="48" fillId="0" borderId="14" xfId="0" applyNumberFormat="1" applyFont="1" applyFill="1" applyBorder="1" applyAlignment="1">
      <alignment horizontal="center" vertical="center" wrapText="1"/>
    </xf>
    <xf numFmtId="1" fontId="48" fillId="0" borderId="11" xfId="0" applyNumberFormat="1" applyFont="1" applyFill="1" applyBorder="1" applyAlignment="1">
      <alignment horizontal="center" vertical="center" wrapText="1"/>
    </xf>
    <xf numFmtId="0" fontId="5" fillId="0" borderId="68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/>
    <xf numFmtId="0" fontId="0" fillId="0" borderId="6" xfId="0" applyFill="1" applyBorder="1" applyAlignment="1" applyProtection="1"/>
    <xf numFmtId="0" fontId="5" fillId="0" borderId="6" xfId="0" applyFont="1" applyFill="1" applyBorder="1" applyProtection="1"/>
    <xf numFmtId="1" fontId="5" fillId="0" borderId="0" xfId="0" applyNumberFormat="1" applyFont="1" applyFill="1" applyBorder="1" applyAlignment="1" applyProtection="1">
      <alignment horizontal="center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/>
    <xf numFmtId="0" fontId="49" fillId="0" borderId="59" xfId="0" applyFont="1" applyFill="1" applyBorder="1" applyAlignment="1" applyProtection="1">
      <alignment horizontal="center" vertical="center"/>
    </xf>
    <xf numFmtId="0" fontId="49" fillId="0" borderId="51" xfId="0" applyFont="1" applyFill="1" applyBorder="1" applyAlignment="1" applyProtection="1">
      <alignment horizontal="center" vertical="center"/>
    </xf>
    <xf numFmtId="0" fontId="50" fillId="0" borderId="52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49" fillId="0" borderId="44" xfId="0" applyFont="1" applyFill="1" applyBorder="1" applyAlignment="1" applyProtection="1">
      <alignment horizontal="center" vertical="center"/>
    </xf>
    <xf numFmtId="0" fontId="49" fillId="0" borderId="11" xfId="0" applyFont="1" applyFill="1" applyBorder="1" applyAlignment="1" applyProtection="1">
      <alignment horizontal="center" vertical="center"/>
    </xf>
    <xf numFmtId="0" fontId="50" fillId="0" borderId="14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0" fillId="0" borderId="1" xfId="0" applyFill="1" applyBorder="1" applyProtection="1"/>
    <xf numFmtId="0" fontId="1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30" fillId="4" borderId="0" xfId="0" applyFont="1" applyFill="1"/>
    <xf numFmtId="0" fontId="30" fillId="4" borderId="61" xfId="0" applyFont="1" applyFill="1" applyBorder="1" applyProtection="1"/>
    <xf numFmtId="4" fontId="19" fillId="0" borderId="64" xfId="0" applyNumberFormat="1" applyFont="1" applyFill="1" applyBorder="1" applyAlignment="1" applyProtection="1">
      <alignment horizontal="center" vertical="center"/>
    </xf>
    <xf numFmtId="4" fontId="19" fillId="0" borderId="65" xfId="0" applyNumberFormat="1" applyFont="1" applyFill="1" applyBorder="1" applyAlignment="1" applyProtection="1">
      <alignment horizontal="center" vertical="center"/>
    </xf>
    <xf numFmtId="4" fontId="19" fillId="0" borderId="66" xfId="0" applyNumberFormat="1" applyFont="1" applyFill="1" applyBorder="1" applyAlignment="1" applyProtection="1">
      <alignment horizontal="center" vertical="center"/>
    </xf>
    <xf numFmtId="4" fontId="62" fillId="0" borderId="63" xfId="0" applyNumberFormat="1" applyFont="1" applyFill="1" applyBorder="1" applyAlignment="1" applyProtection="1">
      <alignment horizontal="center" vertical="center"/>
    </xf>
    <xf numFmtId="0" fontId="0" fillId="4" borderId="8" xfId="0" applyFill="1" applyBorder="1" applyProtection="1">
      <protection locked="0"/>
    </xf>
    <xf numFmtId="0" fontId="0" fillId="4" borderId="70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26" fillId="4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20" fontId="0" fillId="4" borderId="5" xfId="0" applyNumberFormat="1" applyFill="1" applyBorder="1" applyAlignment="1" applyProtection="1">
      <protection locked="0"/>
    </xf>
    <xf numFmtId="0" fontId="53" fillId="0" borderId="69" xfId="0" applyFont="1" applyBorder="1" applyAlignment="1">
      <alignment vertical="center"/>
    </xf>
    <xf numFmtId="0" fontId="53" fillId="0" borderId="1" xfId="0" applyFont="1" applyBorder="1" applyAlignment="1">
      <alignment vertical="center"/>
    </xf>
    <xf numFmtId="166" fontId="17" fillId="7" borderId="1" xfId="0" applyNumberFormat="1" applyFont="1" applyFill="1" applyBorder="1" applyAlignment="1">
      <alignment horizontal="center" vertical="center" wrapText="1"/>
    </xf>
    <xf numFmtId="1" fontId="5" fillId="7" borderId="79" xfId="0" applyNumberFormat="1" applyFont="1" applyFill="1" applyBorder="1" applyAlignment="1" applyProtection="1">
      <alignment horizontal="center" vertical="center"/>
      <protection locked="0"/>
    </xf>
    <xf numFmtId="1" fontId="5" fillId="7" borderId="80" xfId="0" applyNumberFormat="1" applyFont="1" applyFill="1" applyBorder="1" applyAlignment="1" applyProtection="1">
      <alignment horizontal="center" vertical="center"/>
      <protection locked="0"/>
    </xf>
    <xf numFmtId="1" fontId="5" fillId="7" borderId="78" xfId="0" applyNumberFormat="1" applyFont="1" applyFill="1" applyBorder="1" applyAlignment="1" applyProtection="1">
      <alignment horizontal="center" vertical="center"/>
      <protection locked="0"/>
    </xf>
    <xf numFmtId="16" fontId="34" fillId="0" borderId="81" xfId="0" applyNumberFormat="1" applyFont="1" applyFill="1" applyBorder="1" applyAlignment="1">
      <alignment horizontal="center"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39" fillId="6" borderId="21" xfId="0" applyFont="1" applyFill="1" applyBorder="1" applyAlignment="1">
      <alignment horizontal="center" vertical="center" wrapText="1"/>
    </xf>
    <xf numFmtId="49" fontId="15" fillId="7" borderId="37" xfId="0" applyNumberFormat="1" applyFont="1" applyFill="1" applyBorder="1" applyAlignment="1">
      <alignment horizontal="center" vertical="center" textRotation="90" wrapText="1"/>
    </xf>
    <xf numFmtId="49" fontId="15" fillId="7" borderId="22" xfId="0" applyNumberFormat="1" applyFont="1" applyFill="1" applyBorder="1" applyAlignment="1">
      <alignment horizontal="center" vertical="center" textRotation="90" wrapText="1"/>
    </xf>
    <xf numFmtId="49" fontId="15" fillId="7" borderId="23" xfId="0" applyNumberFormat="1" applyFont="1" applyFill="1" applyBorder="1" applyAlignment="1">
      <alignment horizontal="center" vertical="center" textRotation="90" wrapText="1"/>
    </xf>
    <xf numFmtId="49" fontId="15" fillId="6" borderId="37" xfId="0" applyNumberFormat="1" applyFont="1" applyFill="1" applyBorder="1" applyAlignment="1">
      <alignment horizontal="center" vertical="center" textRotation="90" wrapText="1"/>
    </xf>
    <xf numFmtId="49" fontId="15" fillId="6" borderId="22" xfId="0" applyNumberFormat="1" applyFont="1" applyFill="1" applyBorder="1" applyAlignment="1">
      <alignment horizontal="center" vertical="center" textRotation="90" wrapText="1"/>
    </xf>
    <xf numFmtId="49" fontId="35" fillId="3" borderId="23" xfId="0" applyNumberFormat="1" applyFont="1" applyFill="1" applyBorder="1" applyAlignment="1" applyProtection="1">
      <alignment horizontal="center" vertical="center" textRotation="90" wrapText="1"/>
    </xf>
    <xf numFmtId="49" fontId="15" fillId="6" borderId="41" xfId="0" applyNumberFormat="1" applyFont="1" applyFill="1" applyBorder="1" applyAlignment="1">
      <alignment horizontal="center" vertical="center" textRotation="90" wrapText="1"/>
    </xf>
    <xf numFmtId="49" fontId="35" fillId="3" borderId="32" xfId="0" applyNumberFormat="1" applyFont="1" applyFill="1" applyBorder="1" applyAlignment="1" applyProtection="1">
      <alignment horizontal="center" vertical="center" textRotation="90" wrapText="1"/>
    </xf>
    <xf numFmtId="165" fontId="15" fillId="0" borderId="22" xfId="0" applyNumberFormat="1" applyFont="1" applyFill="1" applyBorder="1" applyAlignment="1" applyProtection="1">
      <alignment horizontal="center" vertical="center" wrapText="1"/>
    </xf>
    <xf numFmtId="166" fontId="17" fillId="6" borderId="21" xfId="0" applyNumberFormat="1" applyFont="1" applyFill="1" applyBorder="1" applyAlignment="1">
      <alignment horizontal="center" vertical="center" wrapText="1"/>
    </xf>
    <xf numFmtId="1" fontId="5" fillId="6" borderId="7" xfId="0" applyNumberFormat="1" applyFont="1" applyFill="1" applyBorder="1" applyAlignment="1" applyProtection="1">
      <alignment horizontal="center" vertical="center"/>
      <protection locked="0"/>
    </xf>
    <xf numFmtId="1" fontId="5" fillId="6" borderId="8" xfId="0" applyNumberFormat="1" applyFont="1" applyFill="1" applyBorder="1" applyAlignment="1" applyProtection="1">
      <alignment horizontal="center" vertical="center"/>
      <protection locked="0"/>
    </xf>
    <xf numFmtId="1" fontId="5" fillId="6" borderId="14" xfId="0" applyNumberFormat="1" applyFont="1" applyFill="1" applyBorder="1" applyAlignment="1" applyProtection="1">
      <alignment horizontal="center" vertical="center"/>
      <protection locked="0"/>
    </xf>
    <xf numFmtId="49" fontId="66" fillId="0" borderId="45" xfId="0" applyNumberFormat="1" applyFont="1" applyFill="1" applyBorder="1" applyAlignment="1">
      <alignment horizontal="center" vertical="center" wrapText="1"/>
    </xf>
    <xf numFmtId="4" fontId="41" fillId="0" borderId="63" xfId="0" applyNumberFormat="1" applyFont="1" applyFill="1" applyBorder="1" applyAlignment="1">
      <alignment horizontal="center" vertical="center" wrapText="1"/>
    </xf>
    <xf numFmtId="49" fontId="32" fillId="0" borderId="17" xfId="0" applyNumberFormat="1" applyFont="1" applyFill="1" applyBorder="1" applyAlignment="1">
      <alignment horizontal="center" vertical="center" wrapText="1"/>
    </xf>
    <xf numFmtId="2" fontId="42" fillId="0" borderId="57" xfId="0" applyNumberFormat="1" applyFont="1" applyFill="1" applyBorder="1" applyAlignment="1">
      <alignment horizontal="center" vertical="center"/>
    </xf>
    <xf numFmtId="165" fontId="15" fillId="0" borderId="41" xfId="0" applyNumberFormat="1" applyFont="1" applyFill="1" applyBorder="1" applyAlignment="1" applyProtection="1">
      <alignment horizontal="center" vertical="center" wrapText="1"/>
    </xf>
    <xf numFmtId="0" fontId="10" fillId="4" borderId="5" xfId="0" applyNumberFormat="1" applyFont="1" applyFill="1" applyBorder="1" applyAlignment="1" applyProtection="1">
      <alignment horizontal="center" vertical="center"/>
      <protection locked="0"/>
    </xf>
    <xf numFmtId="0" fontId="10" fillId="4" borderId="7" xfId="0" applyNumberFormat="1" applyFont="1" applyFill="1" applyBorder="1" applyAlignment="1" applyProtection="1">
      <alignment horizontal="center" vertical="center"/>
      <protection locked="0"/>
    </xf>
    <xf numFmtId="0" fontId="10" fillId="4" borderId="46" xfId="0" applyNumberFormat="1" applyFont="1" applyFill="1" applyBorder="1" applyAlignment="1" applyProtection="1">
      <alignment horizontal="center" vertical="center"/>
      <protection locked="0"/>
    </xf>
    <xf numFmtId="0" fontId="10" fillId="4" borderId="35" xfId="0" applyNumberFormat="1" applyFont="1" applyFill="1" applyBorder="1" applyAlignment="1" applyProtection="1">
      <alignment horizontal="center" vertical="center"/>
      <protection locked="0"/>
    </xf>
    <xf numFmtId="165" fontId="15" fillId="0" borderId="32" xfId="0" applyNumberFormat="1" applyFont="1" applyFill="1" applyBorder="1" applyAlignment="1" applyProtection="1">
      <alignment horizontal="center" vertical="center" wrapText="1"/>
    </xf>
    <xf numFmtId="0" fontId="10" fillId="4" borderId="3" xfId="0" applyNumberFormat="1" applyFont="1" applyFill="1" applyBorder="1" applyAlignment="1" applyProtection="1">
      <alignment horizontal="center" vertical="center"/>
      <protection locked="0"/>
    </xf>
    <xf numFmtId="0" fontId="10" fillId="4" borderId="11" xfId="0" applyNumberFormat="1" applyFont="1" applyFill="1" applyBorder="1" applyAlignment="1" applyProtection="1">
      <alignment horizontal="center" vertical="center"/>
      <protection locked="0"/>
    </xf>
    <xf numFmtId="4" fontId="57" fillId="4" borderId="80" xfId="0" applyNumberFormat="1" applyFont="1" applyFill="1" applyBorder="1" applyAlignment="1" applyProtection="1">
      <alignment horizontal="center" vertical="center"/>
    </xf>
    <xf numFmtId="49" fontId="35" fillId="0" borderId="32" xfId="0" applyNumberFormat="1" applyFont="1" applyFill="1" applyBorder="1" applyAlignment="1">
      <alignment horizontal="center" vertical="center" wrapText="1"/>
    </xf>
    <xf numFmtId="0" fontId="57" fillId="4" borderId="2" xfId="0" applyNumberFormat="1" applyFont="1" applyFill="1" applyBorder="1" applyAlignment="1" applyProtection="1">
      <alignment horizontal="center" vertical="center"/>
      <protection locked="0"/>
    </xf>
    <xf numFmtId="0" fontId="57" fillId="4" borderId="4" xfId="0" applyNumberFormat="1" applyFont="1" applyFill="1" applyBorder="1" applyAlignment="1" applyProtection="1">
      <alignment horizontal="center" vertical="center"/>
      <protection locked="0"/>
    </xf>
    <xf numFmtId="0" fontId="57" fillId="4" borderId="10" xfId="0" applyNumberFormat="1" applyFont="1" applyFill="1" applyBorder="1" applyAlignment="1" applyProtection="1">
      <alignment horizontal="center" vertical="center"/>
      <protection locked="0"/>
    </xf>
    <xf numFmtId="4" fontId="41" fillId="5" borderId="17" xfId="0" applyNumberFormat="1" applyFont="1" applyFill="1" applyBorder="1" applyAlignment="1">
      <alignment horizontal="center" vertical="center" wrapText="1"/>
    </xf>
    <xf numFmtId="16" fontId="34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166" fontId="17" fillId="0" borderId="1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textRotation="90" wrapText="1"/>
    </xf>
    <xf numFmtId="49" fontId="15" fillId="0" borderId="3" xfId="0" applyNumberFormat="1" applyFont="1" applyFill="1" applyBorder="1" applyAlignment="1">
      <alignment horizontal="center" vertical="center" textRotation="90" wrapText="1"/>
    </xf>
    <xf numFmtId="49" fontId="15" fillId="0" borderId="62" xfId="0" applyNumberFormat="1" applyFont="1" applyFill="1" applyBorder="1" applyAlignment="1">
      <alignment horizontal="center" vertical="center" textRotation="90" wrapText="1"/>
    </xf>
    <xf numFmtId="49" fontId="15" fillId="0" borderId="12" xfId="0" applyNumberFormat="1" applyFont="1" applyFill="1" applyBorder="1" applyAlignment="1">
      <alignment horizontal="center" vertical="center" textRotation="90" wrapText="1"/>
    </xf>
    <xf numFmtId="49" fontId="35" fillId="0" borderId="2" xfId="0" applyNumberFormat="1" applyFont="1" applyFill="1" applyBorder="1" applyAlignment="1" applyProtection="1">
      <alignment horizontal="center" vertical="center" wrapText="1"/>
    </xf>
    <xf numFmtId="4" fontId="41" fillId="0" borderId="35" xfId="0" applyNumberFormat="1" applyFont="1" applyFill="1" applyBorder="1" applyAlignment="1" applyProtection="1">
      <alignment horizontal="center" vertical="center" wrapText="1"/>
    </xf>
    <xf numFmtId="49" fontId="32" fillId="0" borderId="7" xfId="0" applyNumberFormat="1" applyFont="1" applyFill="1" applyBorder="1" applyAlignment="1" applyProtection="1">
      <alignment horizontal="center" vertical="center" wrapText="1"/>
    </xf>
    <xf numFmtId="2" fontId="50" fillId="0" borderId="3" xfId="0" applyNumberFormat="1" applyFont="1" applyFill="1" applyBorder="1" applyAlignment="1">
      <alignment horizontal="center" vertical="center" wrapText="1"/>
    </xf>
    <xf numFmtId="2" fontId="50" fillId="0" borderId="5" xfId="0" applyNumberFormat="1" applyFont="1" applyFill="1" applyBorder="1" applyAlignment="1">
      <alignment horizontal="center" vertical="center" wrapText="1"/>
    </xf>
    <xf numFmtId="2" fontId="50" fillId="0" borderId="11" xfId="0" applyNumberFormat="1" applyFont="1" applyFill="1" applyBorder="1" applyAlignment="1">
      <alignment horizontal="center" vertical="center" wrapText="1"/>
    </xf>
    <xf numFmtId="2" fontId="50" fillId="0" borderId="14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/>
    </xf>
    <xf numFmtId="0" fontId="49" fillId="0" borderId="0" xfId="0" applyFont="1" applyFill="1" applyBorder="1" applyAlignment="1" applyProtection="1">
      <alignment horizontal="center" vertical="center"/>
    </xf>
    <xf numFmtId="0" fontId="50" fillId="0" borderId="0" xfId="0" applyFont="1" applyFill="1" applyBorder="1" applyAlignment="1" applyProtection="1">
      <alignment horizontal="center" vertical="center"/>
    </xf>
    <xf numFmtId="0" fontId="49" fillId="0" borderId="1" xfId="0" applyFont="1" applyFill="1" applyBorder="1" applyAlignment="1" applyProtection="1">
      <alignment horizontal="center" vertical="center"/>
    </xf>
    <xf numFmtId="0" fontId="50" fillId="0" borderId="1" xfId="0" applyFont="1" applyFill="1" applyBorder="1" applyAlignment="1" applyProtection="1">
      <alignment horizontal="center" vertical="center"/>
    </xf>
    <xf numFmtId="0" fontId="35" fillId="0" borderId="83" xfId="0" applyFont="1" applyFill="1" applyBorder="1" applyAlignment="1" applyProtection="1">
      <alignment horizontal="center" vertical="center"/>
    </xf>
    <xf numFmtId="0" fontId="16" fillId="0" borderId="83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84" xfId="0" applyFont="1" applyFill="1" applyBorder="1" applyAlignment="1">
      <alignment horizontal="center" vertical="center"/>
    </xf>
    <xf numFmtId="0" fontId="48" fillId="0" borderId="52" xfId="0" applyFont="1" applyFill="1" applyBorder="1" applyAlignment="1" applyProtection="1">
      <alignment horizontal="center" vertical="center"/>
    </xf>
    <xf numFmtId="0" fontId="48" fillId="0" borderId="14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vertical="center" wrapText="1"/>
    </xf>
    <xf numFmtId="0" fontId="4" fillId="4" borderId="0" xfId="0" applyFont="1" applyFill="1" applyBorder="1" applyAlignment="1" applyProtection="1">
      <alignment horizontal="center" vertical="top" wrapText="1"/>
    </xf>
    <xf numFmtId="0" fontId="31" fillId="4" borderId="68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 wrapText="1"/>
    </xf>
    <xf numFmtId="0" fontId="31" fillId="4" borderId="60" xfId="0" applyFont="1" applyFill="1" applyBorder="1" applyAlignment="1">
      <alignment horizontal="center" vertical="center" wrapText="1"/>
    </xf>
    <xf numFmtId="0" fontId="31" fillId="4" borderId="50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 wrapText="1"/>
    </xf>
    <xf numFmtId="0" fontId="31" fillId="4" borderId="61" xfId="0" applyFont="1" applyFill="1" applyBorder="1" applyAlignment="1">
      <alignment horizontal="center" vertical="center" wrapText="1"/>
    </xf>
    <xf numFmtId="0" fontId="31" fillId="4" borderId="69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31" fillId="4" borderId="63" xfId="0" applyFont="1" applyFill="1" applyBorder="1" applyAlignment="1">
      <alignment horizontal="center" vertical="center" wrapText="1"/>
    </xf>
    <xf numFmtId="0" fontId="36" fillId="0" borderId="21" xfId="0" applyNumberFormat="1" applyFont="1" applyFill="1" applyBorder="1" applyAlignment="1" applyProtection="1">
      <alignment horizontal="center" vertical="center"/>
      <protection locked="0"/>
    </xf>
    <xf numFmtId="0" fontId="36" fillId="0" borderId="19" xfId="0" applyNumberFormat="1" applyFont="1" applyFill="1" applyBorder="1" applyAlignment="1" applyProtection="1">
      <alignment horizontal="center" vertical="center"/>
      <protection locked="0"/>
    </xf>
    <xf numFmtId="0" fontId="36" fillId="0" borderId="9" xfId="0" applyNumberFormat="1" applyFont="1" applyFill="1" applyBorder="1" applyAlignment="1" applyProtection="1">
      <alignment horizontal="center" vertical="center"/>
      <protection locked="0"/>
    </xf>
    <xf numFmtId="0" fontId="17" fillId="0" borderId="21" xfId="0" applyFont="1" applyFill="1" applyBorder="1" applyAlignment="1" applyProtection="1">
      <alignment horizontal="center" vertical="center"/>
      <protection locked="0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0" fontId="29" fillId="8" borderId="18" xfId="0" applyFont="1" applyFill="1" applyBorder="1" applyAlignment="1">
      <alignment horizontal="center" vertical="center"/>
    </xf>
    <xf numFmtId="0" fontId="29" fillId="8" borderId="19" xfId="0" applyFont="1" applyFill="1" applyBorder="1" applyAlignment="1">
      <alignment horizontal="center" vertical="center"/>
    </xf>
    <xf numFmtId="0" fontId="29" fillId="8" borderId="9" xfId="0" applyFont="1" applyFill="1" applyBorder="1" applyAlignment="1">
      <alignment horizontal="center" vertical="center"/>
    </xf>
    <xf numFmtId="165" fontId="56" fillId="0" borderId="32" xfId="0" applyNumberFormat="1" applyFont="1" applyFill="1" applyBorder="1" applyAlignment="1">
      <alignment horizontal="center" vertical="center" wrapText="1"/>
    </xf>
    <xf numFmtId="165" fontId="56" fillId="0" borderId="34" xfId="0" applyNumberFormat="1" applyFont="1" applyFill="1" applyBorder="1" applyAlignment="1">
      <alignment horizontal="center" vertical="center" wrapText="1"/>
    </xf>
    <xf numFmtId="165" fontId="56" fillId="5" borderId="32" xfId="0" applyNumberFormat="1" applyFont="1" applyFill="1" applyBorder="1" applyAlignment="1">
      <alignment horizontal="center" vertical="center" wrapText="1"/>
    </xf>
    <xf numFmtId="165" fontId="56" fillId="5" borderId="34" xfId="0" applyNumberFormat="1" applyFont="1" applyFill="1" applyBorder="1" applyAlignment="1">
      <alignment horizontal="center" vertical="center" wrapText="1"/>
    </xf>
    <xf numFmtId="0" fontId="68" fillId="0" borderId="68" xfId="0" applyFont="1" applyFill="1" applyBorder="1" applyAlignment="1">
      <alignment horizontal="center" vertical="center" wrapText="1"/>
    </xf>
    <xf numFmtId="0" fontId="68" fillId="0" borderId="6" xfId="0" applyFont="1" applyFill="1" applyBorder="1" applyAlignment="1">
      <alignment horizontal="center" vertical="center" wrapText="1"/>
    </xf>
    <xf numFmtId="0" fontId="68" fillId="0" borderId="60" xfId="0" applyFont="1" applyFill="1" applyBorder="1" applyAlignment="1">
      <alignment horizontal="center" vertical="center" wrapText="1"/>
    </xf>
    <xf numFmtId="0" fontId="68" fillId="0" borderId="50" xfId="0" applyFont="1" applyFill="1" applyBorder="1" applyAlignment="1">
      <alignment horizontal="center" vertical="center" wrapText="1"/>
    </xf>
    <xf numFmtId="0" fontId="68" fillId="0" borderId="0" xfId="0" applyFont="1" applyFill="1" applyBorder="1" applyAlignment="1">
      <alignment horizontal="center" vertical="center" wrapText="1"/>
    </xf>
    <xf numFmtId="0" fontId="68" fillId="0" borderId="61" xfId="0" applyFont="1" applyFill="1" applyBorder="1" applyAlignment="1">
      <alignment horizontal="center" vertical="center" wrapText="1"/>
    </xf>
    <xf numFmtId="0" fontId="68" fillId="0" borderId="69" xfId="0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center" vertical="center" wrapText="1"/>
    </xf>
    <xf numFmtId="0" fontId="68" fillId="0" borderId="63" xfId="0" applyFont="1" applyFill="1" applyBorder="1" applyAlignment="1">
      <alignment horizontal="center" vertical="center" wrapText="1"/>
    </xf>
    <xf numFmtId="2" fontId="69" fillId="0" borderId="74" xfId="0" applyNumberFormat="1" applyFont="1" applyFill="1" applyBorder="1" applyAlignment="1">
      <alignment horizontal="center" vertical="center"/>
    </xf>
    <xf numFmtId="2" fontId="69" fillId="0" borderId="82" xfId="0" applyNumberFormat="1" applyFont="1" applyFill="1" applyBorder="1" applyAlignment="1">
      <alignment horizontal="center" vertical="center"/>
    </xf>
    <xf numFmtId="2" fontId="69" fillId="0" borderId="66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40" xfId="0" applyFill="1" applyBorder="1" applyAlignment="1">
      <alignment horizontal="right" vertical="center"/>
    </xf>
    <xf numFmtId="0" fontId="0" fillId="0" borderId="73" xfId="0" applyFill="1" applyBorder="1" applyAlignment="1">
      <alignment horizontal="right" vertical="center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0" fillId="0" borderId="47" xfId="0" applyFill="1" applyBorder="1" applyAlignment="1">
      <alignment horizontal="right" vertical="center"/>
    </xf>
    <xf numFmtId="0" fontId="0" fillId="0" borderId="72" xfId="0" applyFill="1" applyBorder="1" applyAlignment="1">
      <alignment horizontal="right" vertical="center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vertical="center"/>
      <protection locked="0"/>
    </xf>
    <xf numFmtId="0" fontId="0" fillId="2" borderId="29" xfId="0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45" fillId="0" borderId="50" xfId="0" applyFont="1" applyBorder="1" applyAlignment="1">
      <alignment horizontal="left"/>
    </xf>
    <xf numFmtId="0" fontId="45" fillId="0" borderId="0" xfId="0" applyFont="1" applyBorder="1" applyAlignment="1">
      <alignment horizontal="left"/>
    </xf>
    <xf numFmtId="0" fontId="45" fillId="0" borderId="0" xfId="0" applyFont="1" applyBorder="1" applyAlignment="1"/>
    <xf numFmtId="0" fontId="49" fillId="0" borderId="0" xfId="0" applyFont="1" applyBorder="1" applyAlignment="1"/>
    <xf numFmtId="4" fontId="35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3" fillId="0" borderId="48" xfId="0" applyFont="1" applyFill="1" applyBorder="1" applyAlignment="1" applyProtection="1">
      <alignment horizontal="center" vertical="center"/>
      <protection locked="0"/>
    </xf>
    <xf numFmtId="0" fontId="44" fillId="0" borderId="71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4" fontId="35" fillId="7" borderId="6" xfId="0" applyNumberFormat="1" applyFont="1" applyFill="1" applyBorder="1" applyAlignment="1">
      <alignment horizontal="center" vertical="center" wrapText="1"/>
    </xf>
    <xf numFmtId="0" fontId="38" fillId="7" borderId="60" xfId="0" applyFont="1" applyFill="1" applyBorder="1" applyAlignment="1">
      <alignment horizontal="center" vertical="center" wrapText="1"/>
    </xf>
    <xf numFmtId="4" fontId="35" fillId="6" borderId="18" xfId="0" applyNumberFormat="1" applyFont="1" applyFill="1" applyBorder="1" applyAlignment="1">
      <alignment horizontal="center" vertical="center" wrapText="1"/>
    </xf>
    <xf numFmtId="0" fontId="38" fillId="6" borderId="1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6" fillId="0" borderId="37" xfId="0" applyFont="1" applyFill="1" applyBorder="1" applyAlignment="1">
      <alignment horizontal="right" vertical="center"/>
    </xf>
    <xf numFmtId="0" fontId="37" fillId="0" borderId="22" xfId="0" applyFont="1" applyFill="1" applyBorder="1" applyAlignment="1">
      <alignment horizontal="right"/>
    </xf>
    <xf numFmtId="49" fontId="2" fillId="0" borderId="19" xfId="0" applyNumberFormat="1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39" fillId="0" borderId="38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wrapText="1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49" fontId="15" fillId="0" borderId="41" xfId="0" applyNumberFormat="1" applyFont="1" applyFill="1" applyBorder="1" applyAlignment="1">
      <alignment horizontal="center" vertical="center" textRotation="90" wrapText="1"/>
    </xf>
    <xf numFmtId="0" fontId="17" fillId="0" borderId="35" xfId="0" applyFont="1" applyFill="1" applyBorder="1" applyAlignment="1">
      <alignment horizontal="center" vertical="center" wrapText="1"/>
    </xf>
    <xf numFmtId="0" fontId="0" fillId="0" borderId="6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0" xfId="0" applyBorder="1" applyAlignment="1">
      <alignment horizontal="center"/>
    </xf>
    <xf numFmtId="0" fontId="13" fillId="0" borderId="1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0" fillId="0" borderId="54" xfId="0" applyFill="1" applyBorder="1" applyAlignment="1">
      <alignment horizontal="center" vertical="center" wrapText="1"/>
    </xf>
    <xf numFmtId="0" fontId="0" fillId="0" borderId="55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 wrapText="1"/>
    </xf>
    <xf numFmtId="0" fontId="0" fillId="0" borderId="6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0" fontId="0" fillId="0" borderId="63" xfId="0" applyFill="1" applyBorder="1" applyAlignment="1">
      <alignment horizontal="center" vertical="center" wrapText="1"/>
    </xf>
    <xf numFmtId="49" fontId="2" fillId="0" borderId="45" xfId="0" applyNumberFormat="1" applyFont="1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17" fillId="0" borderId="22" xfId="0" applyFont="1" applyFill="1" applyBorder="1" applyAlignment="1" applyProtection="1">
      <alignment horizontal="left" vertical="center"/>
      <protection locked="0"/>
    </xf>
    <xf numFmtId="0" fontId="0" fillId="0" borderId="22" xfId="0" applyFill="1" applyBorder="1" applyAlignment="1" applyProtection="1">
      <alignment vertical="center"/>
      <protection locked="0"/>
    </xf>
    <xf numFmtId="0" fontId="0" fillId="0" borderId="21" xfId="0" applyFill="1" applyBorder="1" applyAlignment="1" applyProtection="1">
      <alignment vertical="center"/>
      <protection locked="0"/>
    </xf>
    <xf numFmtId="0" fontId="0" fillId="0" borderId="23" xfId="0" applyFill="1" applyBorder="1" applyAlignment="1" applyProtection="1">
      <alignment vertical="center"/>
      <protection locked="0"/>
    </xf>
    <xf numFmtId="0" fontId="15" fillId="0" borderId="18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49" fontId="15" fillId="0" borderId="32" xfId="0" applyNumberFormat="1" applyFont="1" applyFill="1" applyBorder="1" applyAlignment="1">
      <alignment horizontal="center" vertical="center" textRotation="90" wrapText="1"/>
    </xf>
    <xf numFmtId="0" fontId="17" fillId="0" borderId="34" xfId="0" applyFont="1" applyFill="1" applyBorder="1" applyAlignment="1">
      <alignment horizontal="center" vertical="center" wrapText="1"/>
    </xf>
    <xf numFmtId="49" fontId="35" fillId="0" borderId="41" xfId="0" applyNumberFormat="1" applyFont="1" applyFill="1" applyBorder="1" applyAlignment="1" applyProtection="1">
      <alignment horizontal="center" vertical="center" textRotation="90" wrapText="1"/>
    </xf>
    <xf numFmtId="49" fontId="35" fillId="0" borderId="43" xfId="0" applyNumberFormat="1" applyFont="1" applyFill="1" applyBorder="1" applyAlignment="1" applyProtection="1">
      <alignment horizontal="center" vertical="center" textRotation="90" wrapText="1"/>
    </xf>
    <xf numFmtId="0" fontId="26" fillId="0" borderId="39" xfId="0" applyFont="1" applyFill="1" applyBorder="1" applyAlignment="1" applyProtection="1">
      <alignment horizontal="center" vertical="center" wrapText="1"/>
    </xf>
    <xf numFmtId="0" fontId="26" fillId="0" borderId="67" xfId="0" applyFont="1" applyFill="1" applyBorder="1" applyAlignment="1" applyProtection="1">
      <alignment horizontal="center" vertical="center" wrapText="1"/>
    </xf>
    <xf numFmtId="0" fontId="26" fillId="0" borderId="28" xfId="0" applyFont="1" applyFill="1" applyBorder="1" applyAlignment="1" applyProtection="1">
      <alignment horizontal="center" vertical="center" wrapText="1"/>
    </xf>
    <xf numFmtId="0" fontId="26" fillId="0" borderId="36" xfId="0" applyFont="1" applyFill="1" applyBorder="1" applyAlignment="1" applyProtection="1">
      <alignment horizontal="center" vertical="center" wrapText="1"/>
    </xf>
    <xf numFmtId="0" fontId="26" fillId="0" borderId="34" xfId="0" applyFont="1" applyFill="1" applyBorder="1" applyAlignment="1" applyProtection="1">
      <alignment horizontal="center" vertical="center" wrapText="1"/>
    </xf>
    <xf numFmtId="0" fontId="26" fillId="0" borderId="43" xfId="0" applyFont="1" applyFill="1" applyBorder="1" applyAlignment="1" applyProtection="1">
      <alignment horizontal="center" vertical="center" wrapText="1"/>
    </xf>
    <xf numFmtId="4" fontId="18" fillId="0" borderId="75" xfId="0" applyNumberFormat="1" applyFont="1" applyFill="1" applyBorder="1" applyAlignment="1" applyProtection="1">
      <alignment horizontal="center" vertical="center"/>
    </xf>
    <xf numFmtId="4" fontId="18" fillId="0" borderId="66" xfId="0" applyNumberFormat="1" applyFont="1" applyFill="1" applyBorder="1" applyAlignment="1" applyProtection="1">
      <alignment horizontal="center" vertical="center"/>
    </xf>
    <xf numFmtId="0" fontId="70" fillId="4" borderId="0" xfId="0" applyFont="1" applyFill="1" applyBorder="1" applyAlignment="1">
      <alignment vertical="top" wrapText="1"/>
    </xf>
    <xf numFmtId="0" fontId="70" fillId="4" borderId="61" xfId="0" applyFont="1" applyFill="1" applyBorder="1" applyAlignment="1">
      <alignment vertical="top" wrapText="1"/>
    </xf>
    <xf numFmtId="4" fontId="64" fillId="0" borderId="69" xfId="0" applyNumberFormat="1" applyFont="1" applyFill="1" applyBorder="1" applyAlignment="1" applyProtection="1">
      <alignment horizontal="center" vertical="center"/>
    </xf>
    <xf numFmtId="4" fontId="64" fillId="0" borderId="1" xfId="0" applyNumberFormat="1" applyFont="1" applyFill="1" applyBorder="1" applyAlignment="1" applyProtection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65" fillId="0" borderId="63" xfId="0" applyFont="1" applyBorder="1" applyAlignment="1">
      <alignment horizontal="center" vertical="center"/>
    </xf>
    <xf numFmtId="0" fontId="49" fillId="0" borderId="15" xfId="0" applyFont="1" applyFill="1" applyBorder="1" applyAlignment="1" applyProtection="1">
      <alignment horizontal="center" vertical="center"/>
    </xf>
    <xf numFmtId="0" fontId="49" fillId="0" borderId="16" xfId="0" applyFont="1" applyFill="1" applyBorder="1" applyAlignment="1" applyProtection="1">
      <alignment horizontal="center" vertical="center"/>
    </xf>
    <xf numFmtId="0" fontId="48" fillId="0" borderId="24" xfId="0" applyFont="1" applyFill="1" applyBorder="1" applyAlignment="1" applyProtection="1">
      <alignment horizontal="center" vertical="center"/>
    </xf>
    <xf numFmtId="0" fontId="49" fillId="0" borderId="25" xfId="0" applyFont="1" applyFill="1" applyBorder="1" applyAlignment="1" applyProtection="1">
      <alignment horizontal="center" vertical="center"/>
    </xf>
    <xf numFmtId="4" fontId="21" fillId="5" borderId="18" xfId="0" applyNumberFormat="1" applyFont="1" applyFill="1" applyBorder="1" applyAlignment="1" applyProtection="1">
      <alignment horizontal="center" vertical="center" wrapText="1"/>
    </xf>
    <xf numFmtId="4" fontId="21" fillId="5" borderId="19" xfId="0" applyNumberFormat="1" applyFont="1" applyFill="1" applyBorder="1" applyAlignment="1" applyProtection="1">
      <alignment horizontal="center" vertical="center" wrapText="1"/>
    </xf>
    <xf numFmtId="4" fontId="21" fillId="5" borderId="9" xfId="0" applyNumberFormat="1" applyFont="1" applyFill="1" applyBorder="1" applyAlignment="1" applyProtection="1">
      <alignment horizontal="center" vertical="center" wrapText="1"/>
    </xf>
    <xf numFmtId="4" fontId="35" fillId="0" borderId="18" xfId="0" applyNumberFormat="1" applyFont="1" applyFill="1" applyBorder="1" applyAlignment="1">
      <alignment horizontal="center" vertical="center" wrapText="1"/>
    </xf>
    <xf numFmtId="4" fontId="35" fillId="0" borderId="19" xfId="0" applyNumberFormat="1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  <xf numFmtId="4" fontId="15" fillId="0" borderId="18" xfId="0" applyNumberFormat="1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49" fillId="0" borderId="40" xfId="0" applyFont="1" applyFill="1" applyBorder="1" applyAlignment="1" applyProtection="1">
      <alignment horizontal="right"/>
    </xf>
    <xf numFmtId="0" fontId="49" fillId="0" borderId="58" xfId="0" applyFont="1" applyFill="1" applyBorder="1" applyAlignment="1" applyProtection="1">
      <alignment horizontal="right"/>
    </xf>
    <xf numFmtId="0" fontId="49" fillId="0" borderId="20" xfId="0" applyFont="1" applyFill="1" applyBorder="1" applyAlignment="1" applyProtection="1">
      <alignment horizontal="center" vertical="center"/>
    </xf>
    <xf numFmtId="0" fontId="49" fillId="0" borderId="12" xfId="0" applyFont="1" applyFill="1" applyBorder="1" applyAlignment="1" applyProtection="1">
      <alignment horizontal="center" vertical="center"/>
    </xf>
    <xf numFmtId="0" fontId="49" fillId="0" borderId="30" xfId="0" applyFont="1" applyFill="1" applyBorder="1" applyAlignment="1" applyProtection="1">
      <alignment horizontal="center" vertical="center"/>
    </xf>
    <xf numFmtId="0" fontId="49" fillId="0" borderId="31" xfId="0" applyFont="1" applyFill="1" applyBorder="1" applyAlignment="1" applyProtection="1">
      <alignment horizontal="center" vertical="center"/>
    </xf>
    <xf numFmtId="0" fontId="49" fillId="0" borderId="47" xfId="0" applyFont="1" applyFill="1" applyBorder="1" applyAlignment="1" applyProtection="1">
      <alignment horizontal="right"/>
    </xf>
    <xf numFmtId="0" fontId="49" fillId="0" borderId="57" xfId="0" applyFont="1" applyFill="1" applyBorder="1" applyAlignment="1" applyProtection="1">
      <alignment horizontal="right"/>
    </xf>
    <xf numFmtId="0" fontId="48" fillId="0" borderId="30" xfId="0" applyFont="1" applyFill="1" applyBorder="1" applyAlignment="1" applyProtection="1">
      <alignment horizontal="center" vertical="center"/>
    </xf>
    <xf numFmtId="0" fontId="48" fillId="0" borderId="31" xfId="0" applyFont="1" applyFill="1" applyBorder="1" applyAlignment="1" applyProtection="1">
      <alignment horizontal="center" vertical="center"/>
    </xf>
    <xf numFmtId="0" fontId="48" fillId="0" borderId="15" xfId="0" applyFont="1" applyFill="1" applyBorder="1" applyAlignment="1" applyProtection="1">
      <alignment horizontal="center" vertical="center"/>
    </xf>
    <xf numFmtId="0" fontId="48" fillId="0" borderId="16" xfId="0" applyFont="1" applyFill="1" applyBorder="1" applyAlignment="1" applyProtection="1">
      <alignment horizontal="center" vertical="center"/>
    </xf>
    <xf numFmtId="0" fontId="43" fillId="0" borderId="71" xfId="0" applyFont="1" applyFill="1" applyBorder="1" applyAlignment="1" applyProtection="1">
      <alignment horizontal="center" vertical="center"/>
      <protection locked="0"/>
    </xf>
    <xf numFmtId="0" fontId="0" fillId="4" borderId="68" xfId="0" applyFill="1" applyBorder="1" applyAlignment="1" applyProtection="1">
      <alignment horizontal="center"/>
    </xf>
    <xf numFmtId="0" fontId="0" fillId="4" borderId="6" xfId="0" applyFill="1" applyBorder="1" applyAlignment="1" applyProtection="1">
      <alignment horizontal="center"/>
    </xf>
    <xf numFmtId="0" fontId="0" fillId="4" borderId="60" xfId="0" applyFill="1" applyBorder="1" applyAlignment="1" applyProtection="1">
      <alignment horizontal="center"/>
    </xf>
    <xf numFmtId="0" fontId="63" fillId="4" borderId="0" xfId="0" applyFont="1" applyFill="1" applyBorder="1" applyAlignment="1" applyProtection="1">
      <alignment horizontal="left" vertical="center"/>
    </xf>
    <xf numFmtId="22" fontId="31" fillId="4" borderId="68" xfId="0" applyNumberFormat="1" applyFont="1" applyFill="1" applyBorder="1" applyAlignment="1" applyProtection="1">
      <alignment horizontal="center" vertical="center" wrapText="1"/>
    </xf>
    <xf numFmtId="22" fontId="31" fillId="4" borderId="6" xfId="0" applyNumberFormat="1" applyFont="1" applyFill="1" applyBorder="1" applyAlignment="1" applyProtection="1">
      <alignment horizontal="center" vertical="center"/>
    </xf>
    <xf numFmtId="22" fontId="31" fillId="4" borderId="60" xfId="0" applyNumberFormat="1" applyFont="1" applyFill="1" applyBorder="1" applyAlignment="1" applyProtection="1">
      <alignment horizontal="center" vertical="center"/>
    </xf>
    <xf numFmtId="22" fontId="31" fillId="4" borderId="50" xfId="0" applyNumberFormat="1" applyFont="1" applyFill="1" applyBorder="1" applyAlignment="1" applyProtection="1">
      <alignment horizontal="center" vertical="center"/>
    </xf>
    <xf numFmtId="22" fontId="31" fillId="4" borderId="0" xfId="0" applyNumberFormat="1" applyFont="1" applyFill="1" applyBorder="1" applyAlignment="1" applyProtection="1">
      <alignment horizontal="center" vertical="center"/>
    </xf>
    <xf numFmtId="22" fontId="31" fillId="4" borderId="61" xfId="0" applyNumberFormat="1" applyFont="1" applyFill="1" applyBorder="1" applyAlignment="1" applyProtection="1">
      <alignment horizontal="center" vertical="center"/>
    </xf>
    <xf numFmtId="22" fontId="31" fillId="4" borderId="69" xfId="0" applyNumberFormat="1" applyFont="1" applyFill="1" applyBorder="1" applyAlignment="1" applyProtection="1">
      <alignment horizontal="center" vertical="center"/>
    </xf>
    <xf numFmtId="22" fontId="31" fillId="4" borderId="1" xfId="0" applyNumberFormat="1" applyFont="1" applyFill="1" applyBorder="1" applyAlignment="1" applyProtection="1">
      <alignment horizontal="center" vertical="center"/>
    </xf>
    <xf numFmtId="22" fontId="31" fillId="4" borderId="63" xfId="0" applyNumberFormat="1" applyFont="1" applyFill="1" applyBorder="1" applyAlignment="1" applyProtection="1">
      <alignment horizontal="center" vertical="center"/>
    </xf>
    <xf numFmtId="0" fontId="71" fillId="4" borderId="50" xfId="0" applyFont="1" applyFill="1" applyBorder="1" applyAlignment="1" applyProtection="1">
      <alignment horizontal="right" vertical="center"/>
    </xf>
    <xf numFmtId="0" fontId="71" fillId="4" borderId="0" xfId="0" applyFont="1" applyFill="1" applyBorder="1" applyAlignment="1" applyProtection="1">
      <alignment horizontal="right" vertical="center"/>
    </xf>
    <xf numFmtId="0" fontId="71" fillId="4" borderId="61" xfId="0" applyFont="1" applyFill="1" applyBorder="1" applyAlignment="1" applyProtection="1">
      <alignment horizontal="right" vertical="center"/>
    </xf>
    <xf numFmtId="0" fontId="46" fillId="4" borderId="68" xfId="0" applyFont="1" applyFill="1" applyBorder="1" applyAlignment="1" applyProtection="1">
      <alignment horizontal="center" vertical="center" wrapText="1"/>
    </xf>
    <xf numFmtId="0" fontId="46" fillId="4" borderId="6" xfId="0" applyFont="1" applyFill="1" applyBorder="1" applyAlignment="1" applyProtection="1">
      <alignment horizontal="center" vertical="center" wrapText="1"/>
    </xf>
    <xf numFmtId="0" fontId="46" fillId="4" borderId="60" xfId="0" applyFont="1" applyFill="1" applyBorder="1" applyAlignment="1" applyProtection="1">
      <alignment horizontal="center" vertical="center" wrapText="1"/>
    </xf>
    <xf numFmtId="0" fontId="47" fillId="4" borderId="50" xfId="0" applyFont="1" applyFill="1" applyBorder="1" applyAlignment="1" applyProtection="1">
      <alignment horizontal="left" vertical="top" wrapText="1"/>
    </xf>
    <xf numFmtId="0" fontId="47" fillId="4" borderId="0" xfId="0" applyFont="1" applyFill="1" applyBorder="1" applyAlignment="1" applyProtection="1">
      <alignment horizontal="left" vertical="top" wrapText="1"/>
    </xf>
    <xf numFmtId="0" fontId="47" fillId="4" borderId="61" xfId="0" applyFont="1" applyFill="1" applyBorder="1" applyAlignment="1" applyProtection="1">
      <alignment horizontal="left" vertical="top" wrapText="1"/>
    </xf>
    <xf numFmtId="0" fontId="52" fillId="4" borderId="69" xfId="0" applyFont="1" applyFill="1" applyBorder="1" applyAlignment="1" applyProtection="1">
      <alignment horizontal="center" vertical="top" wrapText="1"/>
    </xf>
    <xf numFmtId="0" fontId="51" fillId="4" borderId="1" xfId="0" applyFont="1" applyFill="1" applyBorder="1" applyAlignment="1" applyProtection="1">
      <alignment horizontal="center" vertical="top" wrapText="1"/>
    </xf>
    <xf numFmtId="0" fontId="51" fillId="4" borderId="63" xfId="0" applyFont="1" applyFill="1" applyBorder="1" applyAlignment="1" applyProtection="1">
      <alignment horizontal="center" vertical="top" wrapText="1"/>
    </xf>
    <xf numFmtId="0" fontId="25" fillId="0" borderId="64" xfId="0" applyFont="1" applyFill="1" applyBorder="1" applyAlignment="1" applyProtection="1">
      <alignment horizontal="center" vertical="center"/>
    </xf>
    <xf numFmtId="49" fontId="15" fillId="0" borderId="32" xfId="0" applyNumberFormat="1" applyFont="1" applyFill="1" applyBorder="1" applyAlignment="1" applyProtection="1">
      <alignment horizontal="center" vertical="center" textRotation="90" wrapText="1"/>
    </xf>
    <xf numFmtId="0" fontId="17" fillId="0" borderId="34" xfId="0" applyFont="1" applyFill="1" applyBorder="1" applyAlignment="1" applyProtection="1">
      <alignment horizontal="center" vertical="center" wrapText="1"/>
    </xf>
    <xf numFmtId="49" fontId="15" fillId="0" borderId="33" xfId="0" applyNumberFormat="1" applyFont="1" applyFill="1" applyBorder="1" applyAlignment="1" applyProtection="1">
      <alignment horizontal="center" vertical="center" textRotation="90" wrapText="1"/>
    </xf>
    <xf numFmtId="0" fontId="17" fillId="0" borderId="35" xfId="0" applyFont="1" applyFill="1" applyBorder="1" applyAlignment="1" applyProtection="1">
      <alignment horizontal="center" vertical="center" wrapText="1"/>
    </xf>
    <xf numFmtId="49" fontId="2" fillId="0" borderId="45" xfId="0" applyNumberFormat="1" applyFont="1" applyFill="1" applyBorder="1" applyAlignment="1" applyProtection="1">
      <alignment horizontal="center" vertical="center" wrapText="1"/>
    </xf>
    <xf numFmtId="0" fontId="0" fillId="0" borderId="36" xfId="0" applyFill="1" applyBorder="1" applyAlignment="1" applyProtection="1">
      <alignment horizontal="center" vertical="center" wrapText="1"/>
    </xf>
    <xf numFmtId="49" fontId="2" fillId="0" borderId="41" xfId="0" applyNumberFormat="1" applyFont="1" applyFill="1" applyBorder="1" applyAlignment="1" applyProtection="1">
      <alignment horizontal="center" vertical="center" wrapText="1"/>
    </xf>
    <xf numFmtId="0" fontId="5" fillId="0" borderId="42" xfId="0" applyFont="1" applyFill="1" applyBorder="1" applyAlignment="1" applyProtection="1">
      <alignment horizontal="center" vertical="center" wrapText="1"/>
    </xf>
    <xf numFmtId="0" fontId="5" fillId="0" borderId="43" xfId="0" applyFont="1" applyFill="1" applyBorder="1" applyAlignment="1" applyProtection="1">
      <alignment horizontal="center" vertical="center" wrapText="1"/>
    </xf>
    <xf numFmtId="0" fontId="5" fillId="0" borderId="44" xfId="0" applyFont="1" applyFill="1" applyBorder="1" applyAlignment="1" applyProtection="1">
      <alignment horizontal="center" vertical="center" wrapText="1"/>
    </xf>
    <xf numFmtId="0" fontId="2" fillId="0" borderId="41" xfId="0" applyFont="1" applyFill="1" applyBorder="1" applyAlignment="1" applyProtection="1">
      <alignment horizontal="center" vertical="center" wrapText="1"/>
    </xf>
    <xf numFmtId="0" fontId="0" fillId="0" borderId="42" xfId="0" applyFill="1" applyBorder="1" applyAlignment="1" applyProtection="1">
      <alignment horizontal="center" vertical="center" wrapText="1"/>
    </xf>
    <xf numFmtId="0" fontId="0" fillId="0" borderId="43" xfId="0" applyFill="1" applyBorder="1" applyAlignment="1" applyProtection="1">
      <alignment horizontal="center" vertical="center" wrapText="1"/>
    </xf>
    <xf numFmtId="0" fontId="0" fillId="0" borderId="44" xfId="0" applyFill="1" applyBorder="1" applyAlignment="1" applyProtection="1">
      <alignment horizontal="center" vertical="center" wrapText="1"/>
    </xf>
    <xf numFmtId="49" fontId="2" fillId="0" borderId="21" xfId="0" applyNumberFormat="1" applyFont="1" applyFill="1" applyBorder="1" applyAlignment="1" applyProtection="1">
      <alignment horizontal="center" vertical="center" wrapText="1"/>
    </xf>
    <xf numFmtId="0" fontId="0" fillId="0" borderId="38" xfId="0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48" fillId="0" borderId="20" xfId="0" applyFont="1" applyFill="1" applyBorder="1" applyAlignment="1" applyProtection="1">
      <alignment horizontal="center" vertical="center"/>
    </xf>
    <xf numFmtId="0" fontId="48" fillId="0" borderId="12" xfId="0" applyFont="1" applyFill="1" applyBorder="1" applyAlignment="1" applyProtection="1">
      <alignment horizontal="center" vertical="center"/>
    </xf>
    <xf numFmtId="0" fontId="8" fillId="4" borderId="50" xfId="0" applyFont="1" applyFill="1" applyBorder="1" applyAlignment="1" applyProtection="1">
      <alignment horizontal="left" vertical="center"/>
    </xf>
    <xf numFmtId="0" fontId="8" fillId="4" borderId="0" xfId="0" applyFont="1" applyFill="1" applyBorder="1" applyAlignment="1" applyProtection="1">
      <alignment horizontal="left" vertical="center"/>
    </xf>
    <xf numFmtId="49" fontId="36" fillId="4" borderId="21" xfId="0" applyNumberFormat="1" applyFont="1" applyFill="1" applyBorder="1" applyAlignment="1" applyProtection="1">
      <alignment horizontal="center" vertical="center"/>
    </xf>
    <xf numFmtId="49" fontId="36" fillId="4" borderId="19" xfId="0" applyNumberFormat="1" applyFont="1" applyFill="1" applyBorder="1" applyAlignment="1" applyProtection="1">
      <alignment horizontal="center" vertical="center"/>
    </xf>
    <xf numFmtId="49" fontId="36" fillId="4" borderId="9" xfId="0" applyNumberFormat="1" applyFont="1" applyFill="1" applyBorder="1" applyAlignment="1" applyProtection="1">
      <alignment horizontal="center" vertical="center"/>
    </xf>
    <xf numFmtId="0" fontId="23" fillId="4" borderId="68" xfId="0" applyFont="1" applyFill="1" applyBorder="1" applyAlignment="1" applyProtection="1">
      <alignment horizontal="center" vertical="center" wrapText="1"/>
    </xf>
    <xf numFmtId="0" fontId="54" fillId="4" borderId="6" xfId="0" applyFont="1" applyFill="1" applyBorder="1" applyAlignment="1" applyProtection="1">
      <alignment horizontal="center" vertical="center" wrapText="1"/>
    </xf>
    <xf numFmtId="0" fontId="54" fillId="4" borderId="60" xfId="0" applyFont="1" applyFill="1" applyBorder="1" applyAlignment="1" applyProtection="1">
      <alignment horizontal="center" vertical="center" wrapText="1"/>
    </xf>
    <xf numFmtId="0" fontId="54" fillId="4" borderId="50" xfId="0" applyFont="1" applyFill="1" applyBorder="1" applyAlignment="1" applyProtection="1">
      <alignment horizontal="center" vertical="center" wrapText="1"/>
    </xf>
    <xf numFmtId="0" fontId="54" fillId="4" borderId="0" xfId="0" applyFont="1" applyFill="1" applyBorder="1" applyAlignment="1" applyProtection="1">
      <alignment horizontal="center" vertical="center" wrapText="1"/>
    </xf>
    <xf numFmtId="0" fontId="54" fillId="4" borderId="61" xfId="0" applyFont="1" applyFill="1" applyBorder="1" applyAlignment="1" applyProtection="1">
      <alignment horizontal="center" vertical="center" wrapText="1"/>
    </xf>
    <xf numFmtId="0" fontId="54" fillId="4" borderId="69" xfId="0" applyFont="1" applyFill="1" applyBorder="1" applyAlignment="1" applyProtection="1">
      <alignment horizontal="center" vertical="center" wrapText="1"/>
    </xf>
    <xf numFmtId="0" fontId="54" fillId="4" borderId="1" xfId="0" applyFont="1" applyFill="1" applyBorder="1" applyAlignment="1" applyProtection="1">
      <alignment horizontal="center" vertical="center" wrapText="1"/>
    </xf>
    <xf numFmtId="0" fontId="54" fillId="4" borderId="63" xfId="0" applyFont="1" applyFill="1" applyBorder="1" applyAlignment="1" applyProtection="1">
      <alignment horizontal="center" vertical="center" wrapText="1"/>
    </xf>
    <xf numFmtId="0" fontId="64" fillId="4" borderId="69" xfId="0" applyFont="1" applyFill="1" applyBorder="1" applyAlignment="1" applyProtection="1">
      <alignment horizontal="right" vertical="center"/>
    </xf>
    <xf numFmtId="0" fontId="64" fillId="4" borderId="1" xfId="0" applyFont="1" applyFill="1" applyBorder="1" applyAlignment="1" applyProtection="1">
      <alignment horizontal="right" vertical="center"/>
    </xf>
    <xf numFmtId="0" fontId="64" fillId="4" borderId="63" xfId="0" applyFont="1" applyFill="1" applyBorder="1" applyAlignment="1" applyProtection="1">
      <alignment horizontal="right" vertical="center"/>
    </xf>
    <xf numFmtId="49" fontId="29" fillId="5" borderId="3" xfId="0" applyNumberFormat="1" applyFont="1" applyFill="1" applyBorder="1" applyAlignment="1">
      <alignment horizontal="center" vertical="center"/>
    </xf>
    <xf numFmtId="49" fontId="29" fillId="5" borderId="7" xfId="0" applyNumberFormat="1" applyFont="1" applyFill="1" applyBorder="1" applyAlignment="1">
      <alignment horizontal="center" vertical="center"/>
    </xf>
    <xf numFmtId="0" fontId="43" fillId="5" borderId="2" xfId="0" applyFont="1" applyFill="1" applyBorder="1" applyAlignment="1">
      <alignment horizontal="right" vertical="center" wrapText="1"/>
    </xf>
    <xf numFmtId="0" fontId="43" fillId="5" borderId="3" xfId="0" applyFont="1" applyFill="1" applyBorder="1" applyAlignment="1">
      <alignment horizontal="right" vertical="center" wrapText="1"/>
    </xf>
    <xf numFmtId="0" fontId="43" fillId="5" borderId="4" xfId="0" applyFont="1" applyFill="1" applyBorder="1" applyAlignment="1">
      <alignment horizontal="right" vertical="center" wrapText="1"/>
    </xf>
    <xf numFmtId="0" fontId="43" fillId="5" borderId="5" xfId="0" applyFont="1" applyFill="1" applyBorder="1" applyAlignment="1">
      <alignment horizontal="right" vertical="center" wrapText="1"/>
    </xf>
    <xf numFmtId="49" fontId="58" fillId="4" borderId="5" xfId="0" applyNumberFormat="1" applyFont="1" applyFill="1" applyBorder="1" applyAlignment="1" applyProtection="1">
      <alignment horizontal="center" vertical="center"/>
      <protection locked="0"/>
    </xf>
    <xf numFmtId="49" fontId="58" fillId="4" borderId="8" xfId="0" applyNumberFormat="1" applyFont="1" applyFill="1" applyBorder="1" applyAlignment="1" applyProtection="1">
      <alignment horizontal="center" vertical="center"/>
      <protection locked="0"/>
    </xf>
    <xf numFmtId="0" fontId="8" fillId="4" borderId="50" xfId="0" applyFont="1" applyFill="1" applyBorder="1" applyAlignment="1" applyProtection="1">
      <alignment horizontal="left"/>
    </xf>
    <xf numFmtId="0" fontId="8" fillId="4" borderId="0" xfId="0" applyFont="1" applyFill="1" applyBorder="1" applyAlignment="1" applyProtection="1">
      <alignment horizontal="left"/>
    </xf>
    <xf numFmtId="0" fontId="36" fillId="5" borderId="37" xfId="0" applyFont="1" applyFill="1" applyBorder="1" applyAlignment="1" applyProtection="1">
      <alignment horizontal="right" vertical="center"/>
    </xf>
    <xf numFmtId="0" fontId="37" fillId="5" borderId="22" xfId="0" applyFont="1" applyFill="1" applyBorder="1" applyAlignment="1" applyProtection="1">
      <alignment horizontal="right"/>
    </xf>
    <xf numFmtId="49" fontId="29" fillId="5" borderId="3" xfId="0" applyNumberFormat="1" applyFont="1" applyFill="1" applyBorder="1" applyAlignment="1">
      <alignment horizontal="center" vertical="center" wrapText="1"/>
    </xf>
    <xf numFmtId="0" fontId="43" fillId="4" borderId="5" xfId="0" applyFont="1" applyFill="1" applyBorder="1" applyAlignment="1" applyProtection="1">
      <alignment horizontal="center" vertical="center" wrapText="1"/>
      <protection locked="0"/>
    </xf>
    <xf numFmtId="0" fontId="20" fillId="5" borderId="68" xfId="0" applyFont="1" applyFill="1" applyBorder="1" applyAlignment="1">
      <alignment horizontal="center" vertical="center"/>
    </xf>
    <xf numFmtId="0" fontId="20" fillId="5" borderId="47" xfId="0" applyFont="1" applyFill="1" applyBorder="1" applyAlignment="1">
      <alignment horizontal="center" vertical="center"/>
    </xf>
    <xf numFmtId="0" fontId="29" fillId="4" borderId="68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9" fillId="4" borderId="60" xfId="0" applyFont="1" applyFill="1" applyBorder="1" applyAlignment="1">
      <alignment horizontal="center" vertical="center"/>
    </xf>
    <xf numFmtId="0" fontId="22" fillId="5" borderId="32" xfId="0" applyFont="1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22" fillId="5" borderId="33" xfId="0" applyFont="1" applyFill="1" applyBorder="1" applyAlignment="1">
      <alignment horizontal="center" vertical="center" wrapText="1"/>
    </xf>
    <xf numFmtId="0" fontId="22" fillId="5" borderId="46" xfId="0" applyFont="1" applyFill="1" applyBorder="1" applyAlignment="1">
      <alignment horizontal="center" vertical="center" wrapText="1"/>
    </xf>
    <xf numFmtId="0" fontId="22" fillId="5" borderId="27" xfId="0" applyFont="1" applyFill="1" applyBorder="1" applyAlignment="1">
      <alignment horizontal="center" vertical="center" wrapText="1"/>
    </xf>
    <xf numFmtId="0" fontId="22" fillId="5" borderId="41" xfId="0" applyFont="1" applyFill="1" applyBorder="1" applyAlignment="1">
      <alignment horizontal="center" vertical="center" wrapText="1"/>
    </xf>
    <xf numFmtId="0" fontId="22" fillId="5" borderId="24" xfId="0" applyFont="1" applyFill="1" applyBorder="1" applyAlignment="1">
      <alignment horizontal="center" vertical="center" wrapText="1"/>
    </xf>
    <xf numFmtId="49" fontId="35" fillId="0" borderId="32" xfId="0" applyNumberFormat="1" applyFont="1" applyFill="1" applyBorder="1" applyAlignment="1" applyProtection="1">
      <alignment horizontal="center" vertical="center" textRotation="90" wrapText="1"/>
    </xf>
    <xf numFmtId="49" fontId="35" fillId="0" borderId="34" xfId="0" applyNumberFormat="1" applyFont="1" applyFill="1" applyBorder="1" applyAlignment="1" applyProtection="1">
      <alignment horizontal="center" vertical="center" textRotation="90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BC01"/>
      <color rgb="FFC04000"/>
      <color rgb="FF993300"/>
      <color rgb="FFFFD501"/>
      <color rgb="FFFDD303"/>
      <color rgb="FFFEBC02"/>
      <color rgb="FFFF9900"/>
      <color rgb="FFCC9900"/>
      <color rgb="FFFF33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276224</xdr:colOff>
      <xdr:row>1</xdr:row>
      <xdr:rowOff>154780</xdr:rowOff>
    </xdr:from>
    <xdr:to>
      <xdr:col>19</xdr:col>
      <xdr:colOff>330648</xdr:colOff>
      <xdr:row>1</xdr:row>
      <xdr:rowOff>964406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3068" y="357186"/>
          <a:ext cx="9519893" cy="80962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540543</xdr:colOff>
      <xdr:row>1</xdr:row>
      <xdr:rowOff>64293</xdr:rowOff>
    </xdr:from>
    <xdr:to>
      <xdr:col>18</xdr:col>
      <xdr:colOff>285751</xdr:colOff>
      <xdr:row>1</xdr:row>
      <xdr:rowOff>830656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4" y="266699"/>
          <a:ext cx="8984458" cy="766363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845346</xdr:colOff>
      <xdr:row>1</xdr:row>
      <xdr:rowOff>69056</xdr:rowOff>
    </xdr:from>
    <xdr:to>
      <xdr:col>14</xdr:col>
      <xdr:colOff>473871</xdr:colOff>
      <xdr:row>1</xdr:row>
      <xdr:rowOff>905883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7315" y="271462"/>
          <a:ext cx="9772650" cy="83682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3"/>
  <sheetViews>
    <sheetView showGridLines="0" tabSelected="1" zoomScale="80" zoomScaleNormal="80" workbookViewId="0">
      <selection activeCell="AC10" sqref="AC10"/>
    </sheetView>
  </sheetViews>
  <sheetFormatPr defaultColWidth="9.140625" defaultRowHeight="15" x14ac:dyDescent="0.25"/>
  <cols>
    <col min="1" max="1" width="2.85546875" style="12" customWidth="1"/>
    <col min="2" max="2" width="3.7109375" style="4" customWidth="1"/>
    <col min="3" max="4" width="14.7109375" customWidth="1"/>
    <col min="5" max="6" width="12.7109375" customWidth="1"/>
    <col min="7" max="8" width="6.7109375" customWidth="1"/>
    <col min="9" max="10" width="8.7109375" customWidth="1"/>
    <col min="11" max="16" width="6.7109375" customWidth="1"/>
    <col min="17" max="17" width="7.42578125" customWidth="1"/>
    <col min="18" max="18" width="9.7109375" customWidth="1"/>
    <col min="19" max="19" width="13" customWidth="1"/>
    <col min="20" max="20" width="13.140625" customWidth="1"/>
    <col min="21" max="21" width="20" customWidth="1"/>
    <col min="22" max="22" width="14.5703125" style="100" customWidth="1"/>
    <col min="23" max="23" width="16" customWidth="1"/>
    <col min="24" max="24" width="19" customWidth="1"/>
  </cols>
  <sheetData>
    <row r="1" spans="1:25" ht="15.75" thickBot="1" x14ac:dyDescent="0.3"/>
    <row r="2" spans="1:25" ht="80.099999999999994" customHeight="1" thickTop="1" thickBot="1" x14ac:dyDescent="0.3">
      <c r="B2" s="318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20"/>
    </row>
    <row r="3" spans="1:25" ht="30" customHeight="1" thickTop="1" x14ac:dyDescent="0.4">
      <c r="B3" s="291" t="s">
        <v>53</v>
      </c>
      <c r="C3" s="292"/>
      <c r="D3" s="292"/>
      <c r="E3" s="292"/>
      <c r="F3" s="293"/>
      <c r="G3" s="42"/>
      <c r="H3" s="2"/>
      <c r="I3" s="2"/>
      <c r="J3" s="2"/>
      <c r="K3" s="2"/>
      <c r="L3" s="2"/>
      <c r="M3" s="2"/>
      <c r="N3" s="239" t="s">
        <v>66</v>
      </c>
      <c r="O3" s="240"/>
      <c r="P3" s="240"/>
      <c r="Q3" s="240"/>
      <c r="R3" s="240"/>
      <c r="S3" s="240"/>
      <c r="T3" s="240"/>
      <c r="U3" s="241"/>
    </row>
    <row r="4" spans="1:25" ht="30" customHeight="1" x14ac:dyDescent="0.4">
      <c r="B4" s="291" t="s">
        <v>54</v>
      </c>
      <c r="C4" s="292"/>
      <c r="D4" s="292"/>
      <c r="E4" s="292"/>
      <c r="F4" s="293"/>
      <c r="G4" s="43"/>
      <c r="H4" s="3"/>
      <c r="I4" s="2"/>
      <c r="J4" s="3"/>
      <c r="K4" s="3"/>
      <c r="L4" s="3"/>
      <c r="M4" s="21"/>
      <c r="N4" s="242"/>
      <c r="O4" s="243"/>
      <c r="P4" s="243"/>
      <c r="Q4" s="243"/>
      <c r="R4" s="243"/>
      <c r="S4" s="243"/>
      <c r="T4" s="243"/>
      <c r="U4" s="244"/>
    </row>
    <row r="5" spans="1:25" ht="30" customHeight="1" x14ac:dyDescent="0.4">
      <c r="B5" s="291" t="s">
        <v>55</v>
      </c>
      <c r="C5" s="292"/>
      <c r="D5" s="292"/>
      <c r="E5" s="292"/>
      <c r="F5" s="293"/>
      <c r="G5" s="294"/>
      <c r="H5" s="3"/>
      <c r="I5" s="3"/>
      <c r="J5" s="3"/>
      <c r="K5" s="22"/>
      <c r="L5" s="22"/>
      <c r="M5" s="21"/>
      <c r="N5" s="242"/>
      <c r="O5" s="243"/>
      <c r="P5" s="243"/>
      <c r="Q5" s="243"/>
      <c r="R5" s="243"/>
      <c r="S5" s="243"/>
      <c r="T5" s="243"/>
      <c r="U5" s="244"/>
    </row>
    <row r="6" spans="1:25" ht="39.950000000000003" customHeight="1" thickBot="1" x14ac:dyDescent="0.3">
      <c r="B6" s="167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245"/>
      <c r="O6" s="246"/>
      <c r="P6" s="246"/>
      <c r="Q6" s="246"/>
      <c r="R6" s="246"/>
      <c r="S6" s="246"/>
      <c r="T6" s="246"/>
      <c r="U6" s="247"/>
    </row>
    <row r="7" spans="1:25" ht="33" customHeight="1" thickTop="1" thickBot="1" x14ac:dyDescent="0.4">
      <c r="B7" s="308" t="s">
        <v>34</v>
      </c>
      <c r="C7" s="309"/>
      <c r="D7" s="309"/>
      <c r="E7" s="248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50"/>
    </row>
    <row r="8" spans="1:25" s="9" customFormat="1" ht="24.75" customHeight="1" thickTop="1" thickBot="1" x14ac:dyDescent="0.3">
      <c r="A8" s="13"/>
      <c r="B8" s="299" t="s">
        <v>2</v>
      </c>
      <c r="C8" s="300"/>
      <c r="D8" s="251"/>
      <c r="E8" s="252"/>
      <c r="F8" s="252"/>
      <c r="G8" s="252"/>
      <c r="H8" s="253"/>
      <c r="I8" s="340" t="s">
        <v>3</v>
      </c>
      <c r="J8" s="341"/>
      <c r="K8" s="336"/>
      <c r="L8" s="336"/>
      <c r="M8" s="337"/>
      <c r="N8" s="338"/>
      <c r="O8" s="339"/>
      <c r="P8" s="90" t="s">
        <v>9</v>
      </c>
      <c r="Q8" s="289"/>
      <c r="R8" s="289"/>
      <c r="S8" s="289"/>
      <c r="T8" s="289"/>
      <c r="U8" s="290"/>
      <c r="V8" s="101"/>
      <c r="W8"/>
    </row>
    <row r="9" spans="1:25" s="5" customFormat="1" ht="27" customHeight="1" thickTop="1" thickBot="1" x14ac:dyDescent="0.3">
      <c r="A9" s="14"/>
      <c r="B9" s="254"/>
      <c r="C9" s="255"/>
      <c r="D9" s="255"/>
      <c r="E9" s="255"/>
      <c r="F9" s="255"/>
      <c r="G9" s="255"/>
      <c r="H9" s="255"/>
      <c r="I9" s="255"/>
      <c r="J9" s="256"/>
      <c r="K9" s="303" t="s">
        <v>30</v>
      </c>
      <c r="L9" s="303"/>
      <c r="M9" s="304"/>
      <c r="N9" s="305" t="s">
        <v>29</v>
      </c>
      <c r="O9" s="306"/>
      <c r="P9" s="307"/>
      <c r="Q9" s="8"/>
      <c r="R9" s="8"/>
      <c r="S9" s="8"/>
      <c r="T9" s="8"/>
      <c r="U9" s="23"/>
      <c r="V9" s="102"/>
    </row>
    <row r="10" spans="1:25" s="1" customFormat="1" ht="86.25" customHeight="1" thickTop="1" thickBot="1" x14ac:dyDescent="0.3">
      <c r="A10" s="15"/>
      <c r="B10" s="333" t="s">
        <v>1</v>
      </c>
      <c r="C10" s="324" t="s">
        <v>13</v>
      </c>
      <c r="D10" s="325"/>
      <c r="E10" s="324" t="s">
        <v>14</v>
      </c>
      <c r="F10" s="330"/>
      <c r="G10" s="310" t="s">
        <v>0</v>
      </c>
      <c r="H10" s="311"/>
      <c r="I10" s="344" t="s">
        <v>37</v>
      </c>
      <c r="J10" s="316" t="s">
        <v>38</v>
      </c>
      <c r="K10" s="177" t="s">
        <v>39</v>
      </c>
      <c r="L10" s="178" t="s">
        <v>31</v>
      </c>
      <c r="M10" s="179" t="s">
        <v>56</v>
      </c>
      <c r="N10" s="180" t="s">
        <v>39</v>
      </c>
      <c r="O10" s="181" t="s">
        <v>31</v>
      </c>
      <c r="P10" s="183" t="s">
        <v>40</v>
      </c>
      <c r="Q10" s="190" t="s">
        <v>12</v>
      </c>
      <c r="R10" s="203" t="s">
        <v>59</v>
      </c>
      <c r="S10" s="184" t="s">
        <v>57</v>
      </c>
      <c r="T10" s="182" t="s">
        <v>58</v>
      </c>
      <c r="U10" s="192" t="s">
        <v>36</v>
      </c>
      <c r="V10" s="103"/>
      <c r="X10" s="295"/>
      <c r="Y10" s="296"/>
    </row>
    <row r="11" spans="1:25" s="7" customFormat="1" ht="15.75" customHeight="1" thickTop="1" thickBot="1" x14ac:dyDescent="0.3">
      <c r="A11" s="16"/>
      <c r="B11" s="334"/>
      <c r="C11" s="326"/>
      <c r="D11" s="327"/>
      <c r="E11" s="326"/>
      <c r="F11" s="331"/>
      <c r="G11" s="312"/>
      <c r="H11" s="311"/>
      <c r="I11" s="345"/>
      <c r="J11" s="317"/>
      <c r="K11" s="79">
        <v>155</v>
      </c>
      <c r="L11" s="169">
        <v>120</v>
      </c>
      <c r="M11" s="80">
        <v>105</v>
      </c>
      <c r="N11" s="69">
        <v>140</v>
      </c>
      <c r="O11" s="74">
        <v>105</v>
      </c>
      <c r="P11" s="186">
        <v>90</v>
      </c>
      <c r="Q11" s="257">
        <v>20</v>
      </c>
      <c r="R11" s="259"/>
      <c r="S11" s="185">
        <v>40</v>
      </c>
      <c r="T11" s="185">
        <v>40</v>
      </c>
      <c r="U11" s="191" t="s">
        <v>11</v>
      </c>
      <c r="V11" s="104"/>
    </row>
    <row r="12" spans="1:25" s="7" customFormat="1" ht="29.45" customHeight="1" thickTop="1" thickBot="1" x14ac:dyDescent="0.3">
      <c r="A12" s="16"/>
      <c r="B12" s="335"/>
      <c r="C12" s="328"/>
      <c r="D12" s="329"/>
      <c r="E12" s="328"/>
      <c r="F12" s="332"/>
      <c r="G12" s="313" t="s">
        <v>27</v>
      </c>
      <c r="H12" s="314"/>
      <c r="I12" s="68" t="s">
        <v>16</v>
      </c>
      <c r="J12" s="68" t="s">
        <v>16</v>
      </c>
      <c r="K12" s="81" t="s">
        <v>16</v>
      </c>
      <c r="L12" s="85" t="s">
        <v>16</v>
      </c>
      <c r="M12" s="85" t="s">
        <v>16</v>
      </c>
      <c r="N12" s="75" t="s">
        <v>16</v>
      </c>
      <c r="O12" s="70" t="s">
        <v>16</v>
      </c>
      <c r="P12" s="176" t="s">
        <v>16</v>
      </c>
      <c r="Q12" s="258"/>
      <c r="R12" s="260"/>
      <c r="S12" s="199" t="s">
        <v>16</v>
      </c>
      <c r="T12" s="194" t="s">
        <v>16</v>
      </c>
      <c r="U12" s="207"/>
      <c r="V12" s="104"/>
    </row>
    <row r="13" spans="1:25" s="4" customFormat="1" ht="24.95" customHeight="1" thickTop="1" x14ac:dyDescent="0.25">
      <c r="A13" s="17"/>
      <c r="B13" s="91">
        <v>1</v>
      </c>
      <c r="C13" s="301"/>
      <c r="D13" s="302"/>
      <c r="E13" s="342"/>
      <c r="F13" s="343"/>
      <c r="G13" s="301"/>
      <c r="H13" s="315"/>
      <c r="I13" s="24"/>
      <c r="J13" s="25"/>
      <c r="K13" s="82"/>
      <c r="L13" s="170"/>
      <c r="M13" s="86"/>
      <c r="N13" s="71"/>
      <c r="O13" s="76"/>
      <c r="P13" s="187"/>
      <c r="Q13" s="52">
        <f t="shared" ref="Q13:Q37" si="0">IF(G13="ATHLETE",Q$11,0)</f>
        <v>0</v>
      </c>
      <c r="R13" s="204"/>
      <c r="S13" s="200"/>
      <c r="T13" s="196"/>
      <c r="U13" s="193">
        <f>(J13-I13)*((K13*155)+(L13*120)+(M13*105)+(N13*140)+(O13*105)+(P13*90))+Q13+X13+V13+W13</f>
        <v>0</v>
      </c>
      <c r="V13" s="105">
        <f>IF(T13="YES",(40),(0))</f>
        <v>0</v>
      </c>
      <c r="W13" s="105">
        <f>IF(S13="YES",(40),(0))</f>
        <v>0</v>
      </c>
      <c r="X13" s="105">
        <f>IF(R13="PCR",100,IF(R13="ANTIGEN",50,0))</f>
        <v>0</v>
      </c>
    </row>
    <row r="14" spans="1:25" ht="24.95" customHeight="1" x14ac:dyDescent="0.25">
      <c r="B14" s="92">
        <f>B13+1</f>
        <v>2</v>
      </c>
      <c r="C14" s="273"/>
      <c r="D14" s="274"/>
      <c r="E14" s="275"/>
      <c r="F14" s="276"/>
      <c r="G14" s="279"/>
      <c r="H14" s="280"/>
      <c r="I14" s="24"/>
      <c r="J14" s="25"/>
      <c r="K14" s="83"/>
      <c r="L14" s="171"/>
      <c r="M14" s="87"/>
      <c r="N14" s="72"/>
      <c r="O14" s="77"/>
      <c r="P14" s="188"/>
      <c r="Q14" s="202">
        <f t="shared" si="0"/>
        <v>0</v>
      </c>
      <c r="R14" s="205"/>
      <c r="S14" s="195"/>
      <c r="T14" s="197"/>
      <c r="U14" s="193">
        <f t="shared" ref="U14:U37" si="1">(J14-I14)*((K14*155)+(L14*120)+(M14*105)+(N14*140)+(O14*105)+(P14*90))+Q14+X14+V14+W14</f>
        <v>0</v>
      </c>
      <c r="V14" s="105">
        <f t="shared" ref="V14:V37" si="2">IF(T14="YES",(40),(0))</f>
        <v>0</v>
      </c>
      <c r="W14" s="105">
        <f t="shared" ref="W14:W37" si="3">IF(S14="YES",(40),(0))</f>
        <v>0</v>
      </c>
      <c r="X14" s="105">
        <f t="shared" ref="X14:X37" si="4">IF(R14="PCR",100,IF(R14="ANTIGEN",50,0))</f>
        <v>0</v>
      </c>
    </row>
    <row r="15" spans="1:25" ht="24.95" customHeight="1" x14ac:dyDescent="0.25">
      <c r="B15" s="92">
        <f t="shared" ref="B15:B37" si="5">B14+1</f>
        <v>3</v>
      </c>
      <c r="C15" s="273"/>
      <c r="D15" s="274"/>
      <c r="E15" s="275"/>
      <c r="F15" s="276"/>
      <c r="G15" s="279"/>
      <c r="H15" s="280"/>
      <c r="I15" s="24"/>
      <c r="J15" s="25"/>
      <c r="K15" s="83"/>
      <c r="L15" s="171"/>
      <c r="M15" s="87"/>
      <c r="N15" s="72"/>
      <c r="O15" s="77"/>
      <c r="P15" s="188"/>
      <c r="Q15" s="202">
        <f t="shared" si="0"/>
        <v>0</v>
      </c>
      <c r="R15" s="205"/>
      <c r="S15" s="195"/>
      <c r="T15" s="197"/>
      <c r="U15" s="193">
        <f t="shared" si="1"/>
        <v>0</v>
      </c>
      <c r="V15" s="105">
        <f t="shared" si="2"/>
        <v>0</v>
      </c>
      <c r="W15" s="105">
        <f t="shared" si="3"/>
        <v>0</v>
      </c>
      <c r="X15" s="105">
        <f t="shared" si="4"/>
        <v>0</v>
      </c>
    </row>
    <row r="16" spans="1:25" ht="24.95" customHeight="1" x14ac:dyDescent="0.25">
      <c r="B16" s="92">
        <f t="shared" si="5"/>
        <v>4</v>
      </c>
      <c r="C16" s="273"/>
      <c r="D16" s="274"/>
      <c r="E16" s="275"/>
      <c r="F16" s="276"/>
      <c r="G16" s="279"/>
      <c r="H16" s="280"/>
      <c r="I16" s="24"/>
      <c r="J16" s="25"/>
      <c r="K16" s="83"/>
      <c r="L16" s="171"/>
      <c r="M16" s="87"/>
      <c r="N16" s="72"/>
      <c r="O16" s="77"/>
      <c r="P16" s="188"/>
      <c r="Q16" s="202">
        <f t="shared" si="0"/>
        <v>0</v>
      </c>
      <c r="R16" s="205"/>
      <c r="S16" s="195"/>
      <c r="T16" s="197"/>
      <c r="U16" s="193">
        <f t="shared" si="1"/>
        <v>0</v>
      </c>
      <c r="V16" s="105">
        <f t="shared" si="2"/>
        <v>0</v>
      </c>
      <c r="W16" s="105">
        <f t="shared" si="3"/>
        <v>0</v>
      </c>
      <c r="X16" s="105">
        <f t="shared" si="4"/>
        <v>0</v>
      </c>
    </row>
    <row r="17" spans="2:24" ht="24.95" customHeight="1" x14ac:dyDescent="0.25">
      <c r="B17" s="92">
        <f t="shared" si="5"/>
        <v>5</v>
      </c>
      <c r="C17" s="273"/>
      <c r="D17" s="274"/>
      <c r="E17" s="275"/>
      <c r="F17" s="276"/>
      <c r="G17" s="279"/>
      <c r="H17" s="280"/>
      <c r="I17" s="24"/>
      <c r="J17" s="25"/>
      <c r="K17" s="83"/>
      <c r="L17" s="171"/>
      <c r="M17" s="87"/>
      <c r="N17" s="72"/>
      <c r="O17" s="77"/>
      <c r="P17" s="188"/>
      <c r="Q17" s="202">
        <f t="shared" si="0"/>
        <v>0</v>
      </c>
      <c r="R17" s="205"/>
      <c r="S17" s="195"/>
      <c r="T17" s="197"/>
      <c r="U17" s="193">
        <f t="shared" si="1"/>
        <v>0</v>
      </c>
      <c r="V17" s="105">
        <f t="shared" si="2"/>
        <v>0</v>
      </c>
      <c r="W17" s="105">
        <f t="shared" si="3"/>
        <v>0</v>
      </c>
      <c r="X17" s="105">
        <f t="shared" si="4"/>
        <v>0</v>
      </c>
    </row>
    <row r="18" spans="2:24" ht="24.95" customHeight="1" x14ac:dyDescent="0.25">
      <c r="B18" s="92">
        <f t="shared" si="5"/>
        <v>6</v>
      </c>
      <c r="C18" s="273"/>
      <c r="D18" s="274"/>
      <c r="E18" s="275"/>
      <c r="F18" s="276"/>
      <c r="G18" s="279"/>
      <c r="H18" s="280"/>
      <c r="I18" s="24"/>
      <c r="J18" s="25"/>
      <c r="K18" s="83"/>
      <c r="L18" s="171"/>
      <c r="M18" s="87"/>
      <c r="N18" s="72"/>
      <c r="O18" s="77"/>
      <c r="P18" s="188"/>
      <c r="Q18" s="202">
        <f t="shared" si="0"/>
        <v>0</v>
      </c>
      <c r="R18" s="205"/>
      <c r="S18" s="195"/>
      <c r="T18" s="197"/>
      <c r="U18" s="193">
        <f t="shared" si="1"/>
        <v>0</v>
      </c>
      <c r="V18" s="105">
        <f t="shared" si="2"/>
        <v>0</v>
      </c>
      <c r="W18" s="105">
        <f t="shared" si="3"/>
        <v>0</v>
      </c>
      <c r="X18" s="105">
        <f t="shared" si="4"/>
        <v>0</v>
      </c>
    </row>
    <row r="19" spans="2:24" ht="24.95" customHeight="1" x14ac:dyDescent="0.25">
      <c r="B19" s="92">
        <f t="shared" si="5"/>
        <v>7</v>
      </c>
      <c r="C19" s="273"/>
      <c r="D19" s="274"/>
      <c r="E19" s="275"/>
      <c r="F19" s="276"/>
      <c r="G19" s="279"/>
      <c r="H19" s="280"/>
      <c r="I19" s="24"/>
      <c r="J19" s="25"/>
      <c r="K19" s="83"/>
      <c r="L19" s="171"/>
      <c r="M19" s="87"/>
      <c r="N19" s="72"/>
      <c r="O19" s="77"/>
      <c r="P19" s="188"/>
      <c r="Q19" s="202">
        <f t="shared" si="0"/>
        <v>0</v>
      </c>
      <c r="R19" s="205"/>
      <c r="S19" s="195"/>
      <c r="T19" s="197"/>
      <c r="U19" s="193">
        <f t="shared" si="1"/>
        <v>0</v>
      </c>
      <c r="V19" s="105">
        <f t="shared" si="2"/>
        <v>0</v>
      </c>
      <c r="W19" s="105">
        <f t="shared" si="3"/>
        <v>0</v>
      </c>
      <c r="X19" s="105">
        <f t="shared" si="4"/>
        <v>0</v>
      </c>
    </row>
    <row r="20" spans="2:24" ht="24.95" customHeight="1" x14ac:dyDescent="0.25">
      <c r="B20" s="92">
        <f t="shared" si="5"/>
        <v>8</v>
      </c>
      <c r="C20" s="273"/>
      <c r="D20" s="274"/>
      <c r="E20" s="275"/>
      <c r="F20" s="276"/>
      <c r="G20" s="279"/>
      <c r="H20" s="280"/>
      <c r="I20" s="24"/>
      <c r="J20" s="25"/>
      <c r="K20" s="83"/>
      <c r="L20" s="171"/>
      <c r="M20" s="87"/>
      <c r="N20" s="72"/>
      <c r="O20" s="77"/>
      <c r="P20" s="188"/>
      <c r="Q20" s="202">
        <f t="shared" si="0"/>
        <v>0</v>
      </c>
      <c r="R20" s="205"/>
      <c r="S20" s="195"/>
      <c r="T20" s="197"/>
      <c r="U20" s="193">
        <f t="shared" si="1"/>
        <v>0</v>
      </c>
      <c r="V20" s="105">
        <f t="shared" si="2"/>
        <v>0</v>
      </c>
      <c r="W20" s="105">
        <f t="shared" si="3"/>
        <v>0</v>
      </c>
      <c r="X20" s="105">
        <f t="shared" si="4"/>
        <v>0</v>
      </c>
    </row>
    <row r="21" spans="2:24" ht="24.95" customHeight="1" x14ac:dyDescent="0.25">
      <c r="B21" s="92">
        <f t="shared" si="5"/>
        <v>9</v>
      </c>
      <c r="C21" s="273"/>
      <c r="D21" s="274"/>
      <c r="E21" s="275"/>
      <c r="F21" s="276"/>
      <c r="G21" s="279"/>
      <c r="H21" s="280"/>
      <c r="I21" s="24"/>
      <c r="J21" s="25"/>
      <c r="K21" s="83"/>
      <c r="L21" s="171"/>
      <c r="M21" s="87"/>
      <c r="N21" s="72"/>
      <c r="O21" s="77"/>
      <c r="P21" s="188"/>
      <c r="Q21" s="202">
        <f t="shared" si="0"/>
        <v>0</v>
      </c>
      <c r="R21" s="205"/>
      <c r="S21" s="195"/>
      <c r="T21" s="197"/>
      <c r="U21" s="193">
        <f t="shared" si="1"/>
        <v>0</v>
      </c>
      <c r="V21" s="105">
        <f t="shared" si="2"/>
        <v>0</v>
      </c>
      <c r="W21" s="105">
        <f t="shared" si="3"/>
        <v>0</v>
      </c>
      <c r="X21" s="105">
        <f t="shared" si="4"/>
        <v>0</v>
      </c>
    </row>
    <row r="22" spans="2:24" ht="24.95" customHeight="1" x14ac:dyDescent="0.25">
      <c r="B22" s="92">
        <f t="shared" si="5"/>
        <v>10</v>
      </c>
      <c r="C22" s="273"/>
      <c r="D22" s="274"/>
      <c r="E22" s="275"/>
      <c r="F22" s="276"/>
      <c r="G22" s="279"/>
      <c r="H22" s="280"/>
      <c r="I22" s="24"/>
      <c r="J22" s="25"/>
      <c r="K22" s="83"/>
      <c r="L22" s="171"/>
      <c r="M22" s="87"/>
      <c r="N22" s="72"/>
      <c r="O22" s="77"/>
      <c r="P22" s="188"/>
      <c r="Q22" s="202">
        <f t="shared" si="0"/>
        <v>0</v>
      </c>
      <c r="R22" s="205"/>
      <c r="S22" s="195"/>
      <c r="T22" s="197"/>
      <c r="U22" s="193">
        <f t="shared" si="1"/>
        <v>0</v>
      </c>
      <c r="V22" s="105">
        <f t="shared" si="2"/>
        <v>0</v>
      </c>
      <c r="W22" s="105">
        <f t="shared" si="3"/>
        <v>0</v>
      </c>
      <c r="X22" s="105">
        <f t="shared" si="4"/>
        <v>0</v>
      </c>
    </row>
    <row r="23" spans="2:24" ht="24.95" customHeight="1" x14ac:dyDescent="0.25">
      <c r="B23" s="92">
        <f t="shared" si="5"/>
        <v>11</v>
      </c>
      <c r="C23" s="273"/>
      <c r="D23" s="274"/>
      <c r="E23" s="275"/>
      <c r="F23" s="276"/>
      <c r="G23" s="279"/>
      <c r="H23" s="280"/>
      <c r="I23" s="24"/>
      <c r="J23" s="25"/>
      <c r="K23" s="83"/>
      <c r="L23" s="171"/>
      <c r="M23" s="87"/>
      <c r="N23" s="72"/>
      <c r="O23" s="77"/>
      <c r="P23" s="188"/>
      <c r="Q23" s="202">
        <f t="shared" si="0"/>
        <v>0</v>
      </c>
      <c r="R23" s="205"/>
      <c r="S23" s="195"/>
      <c r="T23" s="197"/>
      <c r="U23" s="193">
        <f t="shared" si="1"/>
        <v>0</v>
      </c>
      <c r="V23" s="105">
        <f t="shared" si="2"/>
        <v>0</v>
      </c>
      <c r="W23" s="105">
        <f t="shared" si="3"/>
        <v>0</v>
      </c>
      <c r="X23" s="105">
        <f t="shared" si="4"/>
        <v>0</v>
      </c>
    </row>
    <row r="24" spans="2:24" ht="24.95" customHeight="1" x14ac:dyDescent="0.25">
      <c r="B24" s="92">
        <f t="shared" si="5"/>
        <v>12</v>
      </c>
      <c r="C24" s="273"/>
      <c r="D24" s="274"/>
      <c r="E24" s="275"/>
      <c r="F24" s="276"/>
      <c r="G24" s="279"/>
      <c r="H24" s="280"/>
      <c r="I24" s="24"/>
      <c r="J24" s="25"/>
      <c r="K24" s="83"/>
      <c r="L24" s="171"/>
      <c r="M24" s="87"/>
      <c r="N24" s="72"/>
      <c r="O24" s="77"/>
      <c r="P24" s="188"/>
      <c r="Q24" s="202">
        <f t="shared" si="0"/>
        <v>0</v>
      </c>
      <c r="R24" s="205"/>
      <c r="S24" s="195"/>
      <c r="T24" s="197"/>
      <c r="U24" s="193">
        <f t="shared" si="1"/>
        <v>0</v>
      </c>
      <c r="V24" s="105">
        <f t="shared" si="2"/>
        <v>0</v>
      </c>
      <c r="W24" s="105">
        <f t="shared" si="3"/>
        <v>0</v>
      </c>
      <c r="X24" s="105">
        <f t="shared" si="4"/>
        <v>0</v>
      </c>
    </row>
    <row r="25" spans="2:24" ht="24.95" customHeight="1" x14ac:dyDescent="0.25">
      <c r="B25" s="92">
        <f t="shared" si="5"/>
        <v>13</v>
      </c>
      <c r="C25" s="273"/>
      <c r="D25" s="274"/>
      <c r="E25" s="275"/>
      <c r="F25" s="276"/>
      <c r="G25" s="279"/>
      <c r="H25" s="280"/>
      <c r="I25" s="24"/>
      <c r="J25" s="25"/>
      <c r="K25" s="83"/>
      <c r="L25" s="171"/>
      <c r="M25" s="87"/>
      <c r="N25" s="72"/>
      <c r="O25" s="77"/>
      <c r="P25" s="188"/>
      <c r="Q25" s="202">
        <f t="shared" si="0"/>
        <v>0</v>
      </c>
      <c r="R25" s="205"/>
      <c r="S25" s="195"/>
      <c r="T25" s="197"/>
      <c r="U25" s="193">
        <f t="shared" si="1"/>
        <v>0</v>
      </c>
      <c r="V25" s="105">
        <f t="shared" si="2"/>
        <v>0</v>
      </c>
      <c r="W25" s="105">
        <f t="shared" si="3"/>
        <v>0</v>
      </c>
      <c r="X25" s="105">
        <f t="shared" si="4"/>
        <v>0</v>
      </c>
    </row>
    <row r="26" spans="2:24" ht="24.95" customHeight="1" x14ac:dyDescent="0.25">
      <c r="B26" s="92">
        <f t="shared" si="5"/>
        <v>14</v>
      </c>
      <c r="C26" s="273"/>
      <c r="D26" s="274"/>
      <c r="E26" s="275"/>
      <c r="F26" s="276"/>
      <c r="G26" s="279"/>
      <c r="H26" s="280"/>
      <c r="I26" s="24"/>
      <c r="J26" s="25"/>
      <c r="K26" s="83"/>
      <c r="L26" s="171"/>
      <c r="M26" s="87"/>
      <c r="N26" s="72"/>
      <c r="O26" s="77"/>
      <c r="P26" s="188"/>
      <c r="Q26" s="202">
        <f t="shared" si="0"/>
        <v>0</v>
      </c>
      <c r="R26" s="205"/>
      <c r="S26" s="195"/>
      <c r="T26" s="197"/>
      <c r="U26" s="193">
        <f t="shared" si="1"/>
        <v>0</v>
      </c>
      <c r="V26" s="105">
        <f t="shared" si="2"/>
        <v>0</v>
      </c>
      <c r="W26" s="105">
        <f t="shared" si="3"/>
        <v>0</v>
      </c>
      <c r="X26" s="105">
        <f t="shared" si="4"/>
        <v>0</v>
      </c>
    </row>
    <row r="27" spans="2:24" ht="24.95" customHeight="1" x14ac:dyDescent="0.25">
      <c r="B27" s="92">
        <f t="shared" si="5"/>
        <v>15</v>
      </c>
      <c r="C27" s="273"/>
      <c r="D27" s="274"/>
      <c r="E27" s="275"/>
      <c r="F27" s="276"/>
      <c r="G27" s="279"/>
      <c r="H27" s="280"/>
      <c r="I27" s="24"/>
      <c r="J27" s="25"/>
      <c r="K27" s="83"/>
      <c r="L27" s="171"/>
      <c r="M27" s="87"/>
      <c r="N27" s="72"/>
      <c r="O27" s="77"/>
      <c r="P27" s="188"/>
      <c r="Q27" s="202">
        <f t="shared" si="0"/>
        <v>0</v>
      </c>
      <c r="R27" s="205"/>
      <c r="S27" s="195"/>
      <c r="T27" s="197"/>
      <c r="U27" s="193">
        <f t="shared" si="1"/>
        <v>0</v>
      </c>
      <c r="V27" s="105">
        <f t="shared" si="2"/>
        <v>0</v>
      </c>
      <c r="W27" s="105">
        <f t="shared" si="3"/>
        <v>0</v>
      </c>
      <c r="X27" s="105">
        <f t="shared" si="4"/>
        <v>0</v>
      </c>
    </row>
    <row r="28" spans="2:24" ht="24.95" customHeight="1" x14ac:dyDescent="0.25">
      <c r="B28" s="92">
        <f t="shared" si="5"/>
        <v>16</v>
      </c>
      <c r="C28" s="273"/>
      <c r="D28" s="274"/>
      <c r="E28" s="275"/>
      <c r="F28" s="276"/>
      <c r="G28" s="279"/>
      <c r="H28" s="280"/>
      <c r="I28" s="24"/>
      <c r="J28" s="25"/>
      <c r="K28" s="83"/>
      <c r="L28" s="171"/>
      <c r="M28" s="87"/>
      <c r="N28" s="72"/>
      <c r="O28" s="77"/>
      <c r="P28" s="188"/>
      <c r="Q28" s="202">
        <f t="shared" si="0"/>
        <v>0</v>
      </c>
      <c r="R28" s="205"/>
      <c r="S28" s="195"/>
      <c r="T28" s="197"/>
      <c r="U28" s="193">
        <f t="shared" si="1"/>
        <v>0</v>
      </c>
      <c r="V28" s="105">
        <f t="shared" si="2"/>
        <v>0</v>
      </c>
      <c r="W28" s="105">
        <f t="shared" si="3"/>
        <v>0</v>
      </c>
      <c r="X28" s="105">
        <f t="shared" si="4"/>
        <v>0</v>
      </c>
    </row>
    <row r="29" spans="2:24" ht="24.95" customHeight="1" x14ac:dyDescent="0.25">
      <c r="B29" s="92">
        <f t="shared" si="5"/>
        <v>17</v>
      </c>
      <c r="C29" s="273"/>
      <c r="D29" s="274"/>
      <c r="E29" s="275"/>
      <c r="F29" s="276"/>
      <c r="G29" s="279"/>
      <c r="H29" s="280"/>
      <c r="I29" s="24"/>
      <c r="J29" s="25"/>
      <c r="K29" s="83"/>
      <c r="L29" s="171"/>
      <c r="M29" s="87"/>
      <c r="N29" s="72"/>
      <c r="O29" s="77"/>
      <c r="P29" s="188"/>
      <c r="Q29" s="202">
        <f t="shared" si="0"/>
        <v>0</v>
      </c>
      <c r="R29" s="205"/>
      <c r="S29" s="195"/>
      <c r="T29" s="197"/>
      <c r="U29" s="193">
        <f t="shared" si="1"/>
        <v>0</v>
      </c>
      <c r="V29" s="105">
        <f t="shared" si="2"/>
        <v>0</v>
      </c>
      <c r="W29" s="105">
        <f t="shared" si="3"/>
        <v>0</v>
      </c>
      <c r="X29" s="105">
        <f t="shared" si="4"/>
        <v>0</v>
      </c>
    </row>
    <row r="30" spans="2:24" ht="24.95" customHeight="1" x14ac:dyDescent="0.25">
      <c r="B30" s="92">
        <f t="shared" si="5"/>
        <v>18</v>
      </c>
      <c r="C30" s="273"/>
      <c r="D30" s="274"/>
      <c r="E30" s="275"/>
      <c r="F30" s="276"/>
      <c r="G30" s="279"/>
      <c r="H30" s="280"/>
      <c r="I30" s="24"/>
      <c r="J30" s="25"/>
      <c r="K30" s="83"/>
      <c r="L30" s="171"/>
      <c r="M30" s="87"/>
      <c r="N30" s="72"/>
      <c r="O30" s="77"/>
      <c r="P30" s="188"/>
      <c r="Q30" s="202">
        <f t="shared" si="0"/>
        <v>0</v>
      </c>
      <c r="R30" s="205"/>
      <c r="S30" s="195"/>
      <c r="T30" s="197"/>
      <c r="U30" s="193">
        <f t="shared" si="1"/>
        <v>0</v>
      </c>
      <c r="V30" s="105">
        <f t="shared" si="2"/>
        <v>0</v>
      </c>
      <c r="W30" s="105">
        <f t="shared" si="3"/>
        <v>0</v>
      </c>
      <c r="X30" s="105">
        <f t="shared" si="4"/>
        <v>0</v>
      </c>
    </row>
    <row r="31" spans="2:24" ht="24.95" customHeight="1" x14ac:dyDescent="0.25">
      <c r="B31" s="92">
        <f t="shared" si="5"/>
        <v>19</v>
      </c>
      <c r="C31" s="273"/>
      <c r="D31" s="274"/>
      <c r="E31" s="275"/>
      <c r="F31" s="276"/>
      <c r="G31" s="279"/>
      <c r="H31" s="280"/>
      <c r="I31" s="24"/>
      <c r="J31" s="25"/>
      <c r="K31" s="83"/>
      <c r="L31" s="171"/>
      <c r="M31" s="87"/>
      <c r="N31" s="72"/>
      <c r="O31" s="77"/>
      <c r="P31" s="188"/>
      <c r="Q31" s="202">
        <f t="shared" si="0"/>
        <v>0</v>
      </c>
      <c r="R31" s="205"/>
      <c r="S31" s="195"/>
      <c r="T31" s="197"/>
      <c r="U31" s="193">
        <f t="shared" si="1"/>
        <v>0</v>
      </c>
      <c r="V31" s="105">
        <f t="shared" si="2"/>
        <v>0</v>
      </c>
      <c r="W31" s="105">
        <f t="shared" si="3"/>
        <v>0</v>
      </c>
      <c r="X31" s="105">
        <f t="shared" si="4"/>
        <v>0</v>
      </c>
    </row>
    <row r="32" spans="2:24" ht="24.95" customHeight="1" x14ac:dyDescent="0.25">
      <c r="B32" s="92">
        <f t="shared" si="5"/>
        <v>20</v>
      </c>
      <c r="C32" s="273"/>
      <c r="D32" s="274"/>
      <c r="E32" s="275"/>
      <c r="F32" s="276"/>
      <c r="G32" s="279"/>
      <c r="H32" s="280"/>
      <c r="I32" s="24"/>
      <c r="J32" s="25"/>
      <c r="K32" s="83"/>
      <c r="L32" s="171"/>
      <c r="M32" s="87"/>
      <c r="N32" s="72"/>
      <c r="O32" s="77"/>
      <c r="P32" s="188"/>
      <c r="Q32" s="202">
        <f t="shared" si="0"/>
        <v>0</v>
      </c>
      <c r="R32" s="205"/>
      <c r="S32" s="195"/>
      <c r="T32" s="197"/>
      <c r="U32" s="193">
        <f t="shared" si="1"/>
        <v>0</v>
      </c>
      <c r="V32" s="105">
        <f t="shared" si="2"/>
        <v>0</v>
      </c>
      <c r="W32" s="105">
        <f t="shared" si="3"/>
        <v>0</v>
      </c>
      <c r="X32" s="105">
        <f t="shared" si="4"/>
        <v>0</v>
      </c>
    </row>
    <row r="33" spans="1:24" ht="24.95" customHeight="1" x14ac:dyDescent="0.25">
      <c r="B33" s="92">
        <f t="shared" si="5"/>
        <v>21</v>
      </c>
      <c r="C33" s="273"/>
      <c r="D33" s="274"/>
      <c r="E33" s="275"/>
      <c r="F33" s="276"/>
      <c r="G33" s="279"/>
      <c r="H33" s="280"/>
      <c r="I33" s="24"/>
      <c r="J33" s="25"/>
      <c r="K33" s="83"/>
      <c r="L33" s="171"/>
      <c r="M33" s="87"/>
      <c r="N33" s="72"/>
      <c r="O33" s="77"/>
      <c r="P33" s="188"/>
      <c r="Q33" s="202">
        <f t="shared" si="0"/>
        <v>0</v>
      </c>
      <c r="R33" s="205"/>
      <c r="S33" s="195"/>
      <c r="T33" s="197"/>
      <c r="U33" s="193">
        <f t="shared" si="1"/>
        <v>0</v>
      </c>
      <c r="V33" s="105">
        <f t="shared" si="2"/>
        <v>0</v>
      </c>
      <c r="W33" s="105">
        <f t="shared" si="3"/>
        <v>0</v>
      </c>
      <c r="X33" s="105">
        <f t="shared" si="4"/>
        <v>0</v>
      </c>
    </row>
    <row r="34" spans="1:24" ht="24.95" customHeight="1" x14ac:dyDescent="0.25">
      <c r="B34" s="92">
        <f t="shared" si="5"/>
        <v>22</v>
      </c>
      <c r="C34" s="273"/>
      <c r="D34" s="274"/>
      <c r="E34" s="275"/>
      <c r="F34" s="276"/>
      <c r="G34" s="279"/>
      <c r="H34" s="280"/>
      <c r="I34" s="24"/>
      <c r="J34" s="25"/>
      <c r="K34" s="83"/>
      <c r="L34" s="171"/>
      <c r="M34" s="87"/>
      <c r="N34" s="72"/>
      <c r="O34" s="77"/>
      <c r="P34" s="188"/>
      <c r="Q34" s="202">
        <f t="shared" si="0"/>
        <v>0</v>
      </c>
      <c r="R34" s="205"/>
      <c r="S34" s="195"/>
      <c r="T34" s="197"/>
      <c r="U34" s="193">
        <f t="shared" si="1"/>
        <v>0</v>
      </c>
      <c r="V34" s="105">
        <f t="shared" si="2"/>
        <v>0</v>
      </c>
      <c r="W34" s="105">
        <f t="shared" si="3"/>
        <v>0</v>
      </c>
      <c r="X34" s="105">
        <f t="shared" si="4"/>
        <v>0</v>
      </c>
    </row>
    <row r="35" spans="1:24" ht="24.95" customHeight="1" x14ac:dyDescent="0.25">
      <c r="B35" s="92">
        <f t="shared" si="5"/>
        <v>23</v>
      </c>
      <c r="C35" s="273"/>
      <c r="D35" s="274"/>
      <c r="E35" s="275"/>
      <c r="F35" s="276"/>
      <c r="G35" s="279"/>
      <c r="H35" s="280"/>
      <c r="I35" s="24"/>
      <c r="J35" s="25"/>
      <c r="K35" s="83"/>
      <c r="L35" s="171"/>
      <c r="M35" s="87"/>
      <c r="N35" s="72"/>
      <c r="O35" s="77"/>
      <c r="P35" s="188"/>
      <c r="Q35" s="202">
        <f t="shared" si="0"/>
        <v>0</v>
      </c>
      <c r="R35" s="205"/>
      <c r="S35" s="195"/>
      <c r="T35" s="197"/>
      <c r="U35" s="193">
        <f t="shared" si="1"/>
        <v>0</v>
      </c>
      <c r="V35" s="105">
        <f t="shared" si="2"/>
        <v>0</v>
      </c>
      <c r="W35" s="105">
        <f t="shared" si="3"/>
        <v>0</v>
      </c>
      <c r="X35" s="105">
        <f t="shared" si="4"/>
        <v>0</v>
      </c>
    </row>
    <row r="36" spans="1:24" ht="24.95" customHeight="1" x14ac:dyDescent="0.25">
      <c r="B36" s="92">
        <f t="shared" si="5"/>
        <v>24</v>
      </c>
      <c r="C36" s="273"/>
      <c r="D36" s="274"/>
      <c r="E36" s="275"/>
      <c r="F36" s="276"/>
      <c r="G36" s="279"/>
      <c r="H36" s="280"/>
      <c r="I36" s="24"/>
      <c r="J36" s="25"/>
      <c r="K36" s="83"/>
      <c r="L36" s="171"/>
      <c r="M36" s="87"/>
      <c r="N36" s="72"/>
      <c r="O36" s="77"/>
      <c r="P36" s="188"/>
      <c r="Q36" s="202">
        <f t="shared" si="0"/>
        <v>0</v>
      </c>
      <c r="R36" s="205"/>
      <c r="S36" s="195"/>
      <c r="T36" s="197"/>
      <c r="U36" s="193">
        <f t="shared" si="1"/>
        <v>0</v>
      </c>
      <c r="V36" s="105">
        <f t="shared" si="2"/>
        <v>0</v>
      </c>
      <c r="W36" s="105">
        <f t="shared" si="3"/>
        <v>0</v>
      </c>
      <c r="X36" s="105">
        <f t="shared" si="4"/>
        <v>0</v>
      </c>
    </row>
    <row r="37" spans="1:24" ht="24.95" customHeight="1" thickBot="1" x14ac:dyDescent="0.3">
      <c r="B37" s="93">
        <f t="shared" si="5"/>
        <v>25</v>
      </c>
      <c r="C37" s="287"/>
      <c r="D37" s="288"/>
      <c r="E37" s="285"/>
      <c r="F37" s="286"/>
      <c r="G37" s="281"/>
      <c r="H37" s="282"/>
      <c r="I37" s="24"/>
      <c r="J37" s="25"/>
      <c r="K37" s="84"/>
      <c r="L37" s="172"/>
      <c r="M37" s="88"/>
      <c r="N37" s="73"/>
      <c r="O37" s="78"/>
      <c r="P37" s="189"/>
      <c r="Q37" s="202">
        <f t="shared" si="0"/>
        <v>0</v>
      </c>
      <c r="R37" s="206"/>
      <c r="S37" s="201"/>
      <c r="T37" s="198"/>
      <c r="U37" s="193">
        <f t="shared" si="1"/>
        <v>0</v>
      </c>
      <c r="V37" s="105">
        <f t="shared" si="2"/>
        <v>0</v>
      </c>
      <c r="W37" s="105">
        <f t="shared" si="3"/>
        <v>0</v>
      </c>
      <c r="X37" s="105">
        <f t="shared" si="4"/>
        <v>0</v>
      </c>
    </row>
    <row r="38" spans="1:24" ht="30" customHeight="1" thickTop="1" thickBot="1" x14ac:dyDescent="0.3">
      <c r="B38" s="26"/>
      <c r="C38" s="27"/>
      <c r="D38" s="20"/>
      <c r="E38" s="20"/>
      <c r="F38" s="27"/>
      <c r="G38" s="27"/>
      <c r="H38" s="27"/>
      <c r="I38" s="27"/>
      <c r="J38" s="27"/>
      <c r="K38" s="28"/>
      <c r="L38" s="28"/>
      <c r="M38" s="28"/>
      <c r="N38" s="28"/>
      <c r="O38" s="28"/>
      <c r="P38" s="321" t="s">
        <v>6</v>
      </c>
      <c r="Q38" s="322"/>
      <c r="R38" s="322"/>
      <c r="S38" s="322"/>
      <c r="T38" s="323"/>
      <c r="U38" s="89">
        <f>SUM(U13:U37)</f>
        <v>0</v>
      </c>
    </row>
    <row r="39" spans="1:24" ht="30" customHeight="1" thickTop="1" thickBot="1" x14ac:dyDescent="0.3">
      <c r="A39" s="11"/>
      <c r="B39" s="297" t="s">
        <v>35</v>
      </c>
      <c r="C39" s="298"/>
      <c r="D39" s="94">
        <v>44811</v>
      </c>
      <c r="E39" s="95">
        <v>44812</v>
      </c>
      <c r="F39" s="95">
        <v>44813</v>
      </c>
      <c r="G39" s="95">
        <v>44814</v>
      </c>
      <c r="H39" s="95">
        <v>44815</v>
      </c>
      <c r="I39" s="173">
        <v>44816</v>
      </c>
      <c r="J39" s="232" t="s">
        <v>8</v>
      </c>
      <c r="K39" s="208"/>
      <c r="L39" s="208"/>
      <c r="M39" s="209"/>
      <c r="N39" s="161"/>
      <c r="O39" s="162"/>
      <c r="P39" s="261" t="s">
        <v>7</v>
      </c>
      <c r="Q39" s="262"/>
      <c r="R39" s="262"/>
      <c r="S39" s="262"/>
      <c r="T39" s="263"/>
      <c r="U39" s="270">
        <f>U38+18*(J40)+20*(J41)</f>
        <v>0</v>
      </c>
    </row>
    <row r="40" spans="1:24" ht="36" customHeight="1" x14ac:dyDescent="0.25">
      <c r="A40" s="11"/>
      <c r="B40" s="283" t="s">
        <v>60</v>
      </c>
      <c r="C40" s="284"/>
      <c r="D40" s="96"/>
      <c r="E40" s="97"/>
      <c r="F40" s="97"/>
      <c r="G40" s="97"/>
      <c r="H40" s="97"/>
      <c r="I40" s="174"/>
      <c r="J40" s="233">
        <f>SUM(D40:I40)</f>
        <v>0</v>
      </c>
      <c r="K40" s="210"/>
      <c r="L40" s="210"/>
      <c r="M40" s="211"/>
      <c r="N40" s="163"/>
      <c r="O40" s="162"/>
      <c r="P40" s="264"/>
      <c r="Q40" s="265"/>
      <c r="R40" s="265"/>
      <c r="S40" s="265"/>
      <c r="T40" s="266"/>
      <c r="U40" s="271"/>
    </row>
    <row r="41" spans="1:24" ht="29.25" customHeight="1" thickBot="1" x14ac:dyDescent="0.3">
      <c r="A41" s="11"/>
      <c r="B41" s="277" t="s">
        <v>61</v>
      </c>
      <c r="C41" s="278"/>
      <c r="D41" s="98"/>
      <c r="E41" s="99"/>
      <c r="F41" s="99"/>
      <c r="G41" s="99"/>
      <c r="H41" s="99"/>
      <c r="I41" s="175"/>
      <c r="J41" s="234">
        <f>SUM(D41:I41)</f>
        <v>0</v>
      </c>
      <c r="K41" s="212"/>
      <c r="L41" s="212"/>
      <c r="M41" s="213"/>
      <c r="N41" s="164"/>
      <c r="O41" s="165"/>
      <c r="P41" s="267"/>
      <c r="Q41" s="268"/>
      <c r="R41" s="268"/>
      <c r="S41" s="268"/>
      <c r="T41" s="269"/>
      <c r="U41" s="272"/>
    </row>
    <row r="42" spans="1:24" ht="15.75" thickTop="1" x14ac:dyDescent="0.25">
      <c r="A42" s="11"/>
      <c r="B42" s="6"/>
      <c r="C42" s="2"/>
      <c r="D42" s="2"/>
    </row>
    <row r="43" spans="1:24" x14ac:dyDescent="0.25">
      <c r="A43" s="11"/>
      <c r="B43" s="6"/>
      <c r="C43" s="2"/>
      <c r="D43" s="2"/>
    </row>
  </sheetData>
  <sheetProtection algorithmName="SHA-512" hashValue="0c6P/g8Dm8n0bzDB887go+Nx/a0+IbtEwZr/Ze963W8nP0LaZUy1cpO0GESq63FLe+R0JnJdEleKaHL7I1TfCQ==" saltValue="L5sEVo0VNnpOR/2tEE4l5Q==" spinCount="100000" sheet="1" objects="1" scenarios="1"/>
  <dataConsolidate/>
  <mergeCells count="106">
    <mergeCell ref="J10:J11"/>
    <mergeCell ref="G28:H28"/>
    <mergeCell ref="C28:D28"/>
    <mergeCell ref="G26:H26"/>
    <mergeCell ref="G27:H27"/>
    <mergeCell ref="B2:U2"/>
    <mergeCell ref="P38:T38"/>
    <mergeCell ref="C10:D12"/>
    <mergeCell ref="E10:F12"/>
    <mergeCell ref="B10:B12"/>
    <mergeCell ref="C32:D32"/>
    <mergeCell ref="K8:O8"/>
    <mergeCell ref="I8:J8"/>
    <mergeCell ref="C20:D20"/>
    <mergeCell ref="C18:D18"/>
    <mergeCell ref="E13:F13"/>
    <mergeCell ref="E14:F14"/>
    <mergeCell ref="E15:F15"/>
    <mergeCell ref="E16:F16"/>
    <mergeCell ref="E17:F17"/>
    <mergeCell ref="E18:F18"/>
    <mergeCell ref="I10:I11"/>
    <mergeCell ref="E30:F30"/>
    <mergeCell ref="E31:F31"/>
    <mergeCell ref="E32:F32"/>
    <mergeCell ref="K9:M9"/>
    <mergeCell ref="N9:P9"/>
    <mergeCell ref="C25:D25"/>
    <mergeCell ref="C26:D26"/>
    <mergeCell ref="C16:D16"/>
    <mergeCell ref="B3:F3"/>
    <mergeCell ref="B4:F4"/>
    <mergeCell ref="B7:D7"/>
    <mergeCell ref="E28:F28"/>
    <mergeCell ref="C14:D14"/>
    <mergeCell ref="C15:D15"/>
    <mergeCell ref="G10:H11"/>
    <mergeCell ref="E24:F24"/>
    <mergeCell ref="E25:F25"/>
    <mergeCell ref="E26:F26"/>
    <mergeCell ref="G12:H12"/>
    <mergeCell ref="G13:H13"/>
    <mergeCell ref="G14:H14"/>
    <mergeCell ref="G15:H15"/>
    <mergeCell ref="G16:H16"/>
    <mergeCell ref="E20:F20"/>
    <mergeCell ref="E21:F21"/>
    <mergeCell ref="E22:F22"/>
    <mergeCell ref="E23:F23"/>
    <mergeCell ref="E27:F27"/>
    <mergeCell ref="B8:C8"/>
    <mergeCell ref="C21:D21"/>
    <mergeCell ref="C22:D22"/>
    <mergeCell ref="C23:D23"/>
    <mergeCell ref="C13:D13"/>
    <mergeCell ref="C19:D19"/>
    <mergeCell ref="E19:F19"/>
    <mergeCell ref="C27:D27"/>
    <mergeCell ref="X10:Y10"/>
    <mergeCell ref="E33:F33"/>
    <mergeCell ref="B39:C39"/>
    <mergeCell ref="C17:D17"/>
    <mergeCell ref="G22:H22"/>
    <mergeCell ref="G23:H23"/>
    <mergeCell ref="G24:H24"/>
    <mergeCell ref="C24:D24"/>
    <mergeCell ref="C30:D30"/>
    <mergeCell ref="G21:H21"/>
    <mergeCell ref="G17:H17"/>
    <mergeCell ref="G18:H18"/>
    <mergeCell ref="G19:H19"/>
    <mergeCell ref="G20:H20"/>
    <mergeCell ref="G25:H25"/>
    <mergeCell ref="G29:H29"/>
    <mergeCell ref="G30:H30"/>
    <mergeCell ref="G31:H31"/>
    <mergeCell ref="G32:H32"/>
    <mergeCell ref="G33:H33"/>
    <mergeCell ref="C31:D31"/>
    <mergeCell ref="C33:D33"/>
    <mergeCell ref="G34:H34"/>
    <mergeCell ref="G35:H35"/>
    <mergeCell ref="N3:U6"/>
    <mergeCell ref="E7:U7"/>
    <mergeCell ref="D8:H8"/>
    <mergeCell ref="B9:J9"/>
    <mergeCell ref="Q11:Q12"/>
    <mergeCell ref="R11:R12"/>
    <mergeCell ref="P39:T41"/>
    <mergeCell ref="U39:U41"/>
    <mergeCell ref="C29:D29"/>
    <mergeCell ref="E29:F29"/>
    <mergeCell ref="B41:C41"/>
    <mergeCell ref="G36:H36"/>
    <mergeCell ref="G37:H37"/>
    <mergeCell ref="B40:C40"/>
    <mergeCell ref="C35:D35"/>
    <mergeCell ref="C36:D36"/>
    <mergeCell ref="C34:D34"/>
    <mergeCell ref="E35:F35"/>
    <mergeCell ref="E36:F36"/>
    <mergeCell ref="E37:F37"/>
    <mergeCell ref="E34:F34"/>
    <mergeCell ref="C37:D37"/>
    <mergeCell ref="Q8:U8"/>
    <mergeCell ref="B5:G5"/>
  </mergeCells>
  <phoneticPr fontId="14" type="noConversion"/>
  <dataValidations count="9">
    <dataValidation type="list" allowBlank="1" showInputMessage="1" showErrorMessage="1" sqref="S13:T37" xr:uid="{00000000-0002-0000-0000-000000000000}">
      <formula1>"YES,NO"</formula1>
    </dataValidation>
    <dataValidation type="list" allowBlank="1" showInputMessage="1" showErrorMessage="1" sqref="K38:O38" xr:uid="{00000000-0002-0000-0000-000001000000}">
      <formula1>"0,1"</formula1>
    </dataValidation>
    <dataValidation type="list" allowBlank="1" showInputMessage="1" showErrorMessage="1" sqref="I38:J38 G14:H38" xr:uid="{00000000-0002-0000-0000-000002000000}">
      <formula1>"ATHLETE, COACH, TEAM LEADER, OFFICIAL, PHYSIO"</formula1>
    </dataValidation>
    <dataValidation type="list" allowBlank="1" showInputMessage="1" showErrorMessage="1" sqref="D40:I41" xr:uid="{00000000-0002-0000-0000-000003000000}">
      <formula1>"0,1,2,3,4,5,6,7,8,9,10,11,12,13,14,15,16,17,18,19,20,21,22,23,24,25"</formula1>
    </dataValidation>
    <dataValidation type="list" allowBlank="1" showInputMessage="1" showErrorMessage="1" sqref="K13:P37" xr:uid="{00000000-0002-0000-0000-000004000000}">
      <formula1>"1, 0"</formula1>
    </dataValidation>
    <dataValidation type="list" allowBlank="1" showInputMessage="1" showErrorMessage="1" sqref="G13:H13" xr:uid="{00000000-0002-0000-0000-000008000000}">
      <formula1>"ATHLETE, COACH, TEAM LEADER, OFFICIAL,DOCTOR,REFEREE, PHYSIO"</formula1>
    </dataValidation>
    <dataValidation type="list" allowBlank="1" showInputMessage="1" showErrorMessage="1" sqref="J13:J37" xr:uid="{00000000-0002-0000-0000-000009000000}">
      <formula1>"10-set,11-set,12-set"</formula1>
    </dataValidation>
    <dataValidation type="list" allowBlank="1" showInputMessage="1" showErrorMessage="1" sqref="I13:I37" xr:uid="{AD85BE2D-775B-4113-BE7F-1391093354C8}">
      <formula1>"07-set,08-set,09-set,10-set"</formula1>
    </dataValidation>
    <dataValidation type="list" allowBlank="1" showInputMessage="1" showErrorMessage="1" sqref="R13:R37" xr:uid="{16D3B135-CB72-44F3-8589-B206EAA8BA63}">
      <formula1>"PCR,ANTIGEN"</formula1>
    </dataValidation>
  </dataValidations>
  <printOptions horizontalCentered="1"/>
  <pageMargins left="0.11811023622047245" right="0.11811023622047245" top="0.35433070866141736" bottom="0.15748031496062992" header="0.15748031496062992" footer="0.15748031496062992"/>
  <pageSetup paperSize="9" scale="67" orientation="portrait" r:id="rId1"/>
  <cellWatches>
    <cellWatch r="K13"/>
  </cellWatches>
  <ignoredErrors>
    <ignoredError sqref="U38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0"/>
  <sheetViews>
    <sheetView zoomScale="80" zoomScaleNormal="80" workbookViewId="0">
      <selection activeCell="E18" sqref="E18:F18"/>
    </sheetView>
  </sheetViews>
  <sheetFormatPr defaultColWidth="9.140625" defaultRowHeight="15" x14ac:dyDescent="0.25"/>
  <cols>
    <col min="1" max="1" width="2.85546875" style="12" customWidth="1"/>
    <col min="2" max="2" width="3.7109375" style="17" customWidth="1"/>
    <col min="3" max="4" width="14.7109375" style="12" customWidth="1"/>
    <col min="5" max="6" width="12.7109375" style="12" customWidth="1"/>
    <col min="7" max="8" width="6.7109375" style="12" customWidth="1"/>
    <col min="9" max="10" width="8.7109375" style="12" customWidth="1"/>
    <col min="11" max="12" width="6.7109375" style="12" customWidth="1"/>
    <col min="13" max="16" width="5.7109375" style="12" customWidth="1"/>
    <col min="17" max="18" width="8.140625" style="12" customWidth="1"/>
    <col min="19" max="19" width="10.28515625" style="12" customWidth="1"/>
    <col min="20" max="20" width="18.42578125" style="152" customWidth="1"/>
    <col min="21" max="23" width="9.140625" style="12"/>
    <col min="24" max="24" width="11.140625" style="12" customWidth="1"/>
    <col min="25" max="16384" width="9.140625" style="12"/>
  </cols>
  <sheetData>
    <row r="1" spans="1:24" ht="15.75" thickBot="1" x14ac:dyDescent="0.3"/>
    <row r="2" spans="1:24" ht="79.150000000000006" customHeight="1" thickTop="1" thickBot="1" x14ac:dyDescent="0.3">
      <c r="A2" s="29"/>
      <c r="B2" s="388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90"/>
      <c r="U2" s="12" t="s">
        <v>15</v>
      </c>
    </row>
    <row r="3" spans="1:24" ht="30" customHeight="1" thickTop="1" x14ac:dyDescent="0.25">
      <c r="A3" s="29"/>
      <c r="B3" s="433" t="str">
        <f>'ACCOMMODATION FORM'!B3</f>
        <v xml:space="preserve">EUROPEAN JUDO OPEN </v>
      </c>
      <c r="C3" s="434"/>
      <c r="D3" s="434"/>
      <c r="E3" s="434"/>
      <c r="F3" s="434"/>
      <c r="G3" s="30"/>
      <c r="H3" s="30"/>
      <c r="I3" s="30"/>
      <c r="J3" s="30"/>
      <c r="K3" s="30"/>
      <c r="L3" s="30"/>
      <c r="M3" s="30"/>
      <c r="N3" s="392" t="s">
        <v>63</v>
      </c>
      <c r="O3" s="393"/>
      <c r="P3" s="393"/>
      <c r="Q3" s="393"/>
      <c r="R3" s="393"/>
      <c r="S3" s="393"/>
      <c r="T3" s="394"/>
    </row>
    <row r="4" spans="1:24" ht="30" customHeight="1" x14ac:dyDescent="0.25">
      <c r="A4" s="29"/>
      <c r="B4" s="433" t="str">
        <f>'ACCOMMODATION FORM'!B4</f>
        <v>Men &amp; Women - Riccione (Italy)</v>
      </c>
      <c r="C4" s="434"/>
      <c r="D4" s="434"/>
      <c r="E4" s="434"/>
      <c r="F4" s="434"/>
      <c r="G4" s="51"/>
      <c r="H4" s="31"/>
      <c r="I4" s="30"/>
      <c r="J4" s="30"/>
      <c r="K4" s="30"/>
      <c r="L4" s="30"/>
      <c r="M4" s="30"/>
      <c r="N4" s="395"/>
      <c r="O4" s="396"/>
      <c r="P4" s="396"/>
      <c r="Q4" s="396"/>
      <c r="R4" s="396"/>
      <c r="S4" s="396"/>
      <c r="T4" s="397"/>
    </row>
    <row r="5" spans="1:24" ht="30" customHeight="1" thickBot="1" x14ac:dyDescent="0.3">
      <c r="A5" s="29"/>
      <c r="B5" s="433" t="str">
        <f>'ACCOMMODATION FORM'!B5</f>
        <v>10th - 11th  September 2022</v>
      </c>
      <c r="C5" s="434"/>
      <c r="D5" s="434"/>
      <c r="E5" s="434"/>
      <c r="F5" s="434"/>
      <c r="G5" s="434"/>
      <c r="H5" s="31"/>
      <c r="I5" s="30"/>
      <c r="J5" s="30"/>
      <c r="K5" s="30"/>
      <c r="L5" s="30"/>
      <c r="M5" s="30"/>
      <c r="N5" s="398"/>
      <c r="O5" s="399"/>
      <c r="P5" s="399"/>
      <c r="Q5" s="399"/>
      <c r="R5" s="399"/>
      <c r="S5" s="399"/>
      <c r="T5" s="400"/>
    </row>
    <row r="6" spans="1:24" ht="21.6" customHeight="1" thickTop="1" thickBot="1" x14ac:dyDescent="0.3">
      <c r="A6" s="29"/>
      <c r="B6" s="401" t="s">
        <v>44</v>
      </c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3"/>
    </row>
    <row r="7" spans="1:24" ht="35.1" customHeight="1" thickTop="1" x14ac:dyDescent="0.25">
      <c r="A7" s="29"/>
      <c r="B7" s="404" t="s">
        <v>41</v>
      </c>
      <c r="C7" s="405"/>
      <c r="D7" s="405"/>
      <c r="E7" s="405"/>
      <c r="F7" s="405"/>
      <c r="G7" s="405"/>
      <c r="H7" s="405"/>
      <c r="I7" s="405"/>
      <c r="J7" s="406"/>
      <c r="K7" s="237"/>
      <c r="L7" s="237"/>
      <c r="M7" s="237"/>
      <c r="T7" s="153"/>
    </row>
    <row r="8" spans="1:24" ht="35.1" customHeight="1" x14ac:dyDescent="0.25">
      <c r="A8" s="29"/>
      <c r="B8" s="407" t="s">
        <v>48</v>
      </c>
      <c r="C8" s="408"/>
      <c r="D8" s="408"/>
      <c r="E8" s="408"/>
      <c r="F8" s="408"/>
      <c r="G8" s="408"/>
      <c r="H8" s="408"/>
      <c r="I8" s="408"/>
      <c r="J8" s="409"/>
      <c r="K8" s="237"/>
      <c r="M8" s="238" t="s">
        <v>65</v>
      </c>
      <c r="N8" s="356">
        <f>'ACCOMMODATION FORM'!E7</f>
        <v>0</v>
      </c>
      <c r="O8" s="356"/>
      <c r="P8" s="356"/>
      <c r="Q8" s="356"/>
      <c r="R8" s="356"/>
      <c r="S8" s="356"/>
      <c r="T8" s="357"/>
    </row>
    <row r="9" spans="1:24" ht="35.1" customHeight="1" x14ac:dyDescent="0.25">
      <c r="A9" s="29"/>
      <c r="B9" s="407"/>
      <c r="C9" s="408"/>
      <c r="D9" s="408"/>
      <c r="E9" s="408"/>
      <c r="F9" s="408"/>
      <c r="G9" s="408"/>
      <c r="H9" s="408"/>
      <c r="I9" s="408"/>
      <c r="J9" s="409"/>
      <c r="K9" s="237"/>
      <c r="L9" s="237"/>
      <c r="M9" s="237"/>
      <c r="N9" s="356"/>
      <c r="O9" s="356"/>
      <c r="P9" s="356"/>
      <c r="Q9" s="356"/>
      <c r="R9" s="356"/>
      <c r="S9" s="356"/>
      <c r="T9" s="357"/>
    </row>
    <row r="10" spans="1:24" ht="35.1" customHeight="1" x14ac:dyDescent="0.25">
      <c r="A10" s="29"/>
      <c r="B10" s="407"/>
      <c r="C10" s="408"/>
      <c r="D10" s="408"/>
      <c r="E10" s="408"/>
      <c r="F10" s="408"/>
      <c r="G10" s="408"/>
      <c r="H10" s="408"/>
      <c r="I10" s="408"/>
      <c r="J10" s="409"/>
      <c r="K10" s="237"/>
      <c r="L10" s="237"/>
      <c r="M10" s="237"/>
      <c r="N10" s="356"/>
      <c r="O10" s="356"/>
      <c r="P10" s="356"/>
      <c r="Q10" s="356"/>
      <c r="R10" s="356"/>
      <c r="S10" s="356"/>
      <c r="T10" s="357"/>
      <c r="U10" s="19"/>
      <c r="V10" s="19"/>
      <c r="W10" s="19"/>
      <c r="X10" s="19"/>
    </row>
    <row r="11" spans="1:24" ht="35.1" customHeight="1" x14ac:dyDescent="0.25">
      <c r="A11" s="29"/>
      <c r="B11" s="407"/>
      <c r="C11" s="408"/>
      <c r="D11" s="408"/>
      <c r="E11" s="408"/>
      <c r="F11" s="408"/>
      <c r="G11" s="408"/>
      <c r="H11" s="408"/>
      <c r="I11" s="408"/>
      <c r="J11" s="409"/>
      <c r="K11" s="237"/>
      <c r="L11" s="237"/>
      <c r="M11" s="237"/>
      <c r="N11" s="356"/>
      <c r="O11" s="356"/>
      <c r="P11" s="356"/>
      <c r="Q11" s="356"/>
      <c r="R11" s="356"/>
      <c r="S11" s="356"/>
      <c r="T11" s="357"/>
      <c r="U11" s="19"/>
      <c r="V11" s="19"/>
      <c r="W11" s="19"/>
      <c r="X11" s="19"/>
    </row>
    <row r="12" spans="1:24" ht="35.1" customHeight="1" thickBot="1" x14ac:dyDescent="0.3">
      <c r="A12" s="29"/>
      <c r="B12" s="410" t="s">
        <v>42</v>
      </c>
      <c r="C12" s="411"/>
      <c r="D12" s="411"/>
      <c r="E12" s="411"/>
      <c r="F12" s="411"/>
      <c r="G12" s="411"/>
      <c r="H12" s="411"/>
      <c r="I12" s="411"/>
      <c r="J12" s="412"/>
      <c r="K12" s="237"/>
      <c r="L12" s="237"/>
      <c r="M12" s="237"/>
      <c r="N12" s="391"/>
      <c r="O12" s="391"/>
      <c r="P12" s="391"/>
      <c r="Q12" s="391"/>
      <c r="R12" s="391"/>
      <c r="S12" s="391"/>
      <c r="T12" s="153"/>
      <c r="U12" s="19"/>
      <c r="V12" s="19"/>
      <c r="W12" s="19"/>
      <c r="X12" s="19"/>
    </row>
    <row r="13" spans="1:24" ht="17.25" thickTop="1" thickBot="1" x14ac:dyDescent="0.3">
      <c r="A13" s="29"/>
      <c r="B13" s="44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18"/>
      <c r="O13" s="30"/>
      <c r="P13" s="30"/>
      <c r="Q13" s="30"/>
      <c r="R13" s="30"/>
      <c r="S13" s="30"/>
      <c r="T13" s="153"/>
    </row>
    <row r="14" spans="1:24" ht="45" customHeight="1" thickTop="1" thickBot="1" x14ac:dyDescent="0.3">
      <c r="A14" s="106"/>
      <c r="B14" s="366"/>
      <c r="C14" s="367"/>
      <c r="D14" s="367"/>
      <c r="E14" s="367"/>
      <c r="F14" s="367"/>
      <c r="G14" s="367"/>
      <c r="H14" s="367"/>
      <c r="I14" s="367"/>
      <c r="J14" s="368"/>
      <c r="K14" s="369" t="s">
        <v>30</v>
      </c>
      <c r="L14" s="370"/>
      <c r="M14" s="371"/>
      <c r="N14" s="372" t="s">
        <v>29</v>
      </c>
      <c r="O14" s="373"/>
      <c r="P14" s="374"/>
      <c r="Q14" s="358"/>
      <c r="R14" s="359"/>
      <c r="S14" s="360"/>
      <c r="T14" s="361"/>
      <c r="U14" s="32"/>
      <c r="V14" s="33"/>
      <c r="W14" s="32"/>
      <c r="X14" s="34"/>
    </row>
    <row r="15" spans="1:24" ht="102" customHeight="1" thickTop="1" thickBot="1" x14ac:dyDescent="0.3">
      <c r="A15" s="106"/>
      <c r="B15" s="418" t="s">
        <v>1</v>
      </c>
      <c r="C15" s="420" t="s">
        <v>13</v>
      </c>
      <c r="D15" s="421"/>
      <c r="E15" s="424" t="s">
        <v>14</v>
      </c>
      <c r="F15" s="425"/>
      <c r="G15" s="428" t="s">
        <v>0</v>
      </c>
      <c r="H15" s="429"/>
      <c r="I15" s="414" t="s">
        <v>4</v>
      </c>
      <c r="J15" s="416" t="s">
        <v>5</v>
      </c>
      <c r="K15" s="215" t="s">
        <v>39</v>
      </c>
      <c r="L15" s="216" t="s">
        <v>43</v>
      </c>
      <c r="M15" s="217" t="s">
        <v>62</v>
      </c>
      <c r="N15" s="215" t="s">
        <v>39</v>
      </c>
      <c r="O15" s="218" t="s">
        <v>43</v>
      </c>
      <c r="P15" s="216" t="s">
        <v>40</v>
      </c>
      <c r="Q15" s="219" t="s">
        <v>12</v>
      </c>
      <c r="R15" s="346" t="s">
        <v>59</v>
      </c>
      <c r="S15" s="476" t="s">
        <v>68</v>
      </c>
      <c r="T15" s="221" t="s">
        <v>10</v>
      </c>
      <c r="U15" s="35"/>
      <c r="V15" s="36"/>
      <c r="W15" s="35"/>
      <c r="X15" s="37"/>
    </row>
    <row r="16" spans="1:24" ht="29.45" customHeight="1" thickTop="1" thickBot="1" x14ac:dyDescent="0.3">
      <c r="A16" s="106"/>
      <c r="B16" s="419"/>
      <c r="C16" s="422"/>
      <c r="D16" s="423"/>
      <c r="E16" s="426"/>
      <c r="F16" s="427"/>
      <c r="G16" s="430"/>
      <c r="H16" s="429"/>
      <c r="I16" s="415"/>
      <c r="J16" s="417"/>
      <c r="K16" s="107">
        <v>155</v>
      </c>
      <c r="L16" s="214">
        <v>120</v>
      </c>
      <c r="M16" s="108">
        <v>105</v>
      </c>
      <c r="N16" s="107">
        <v>140</v>
      </c>
      <c r="O16" s="109">
        <v>105</v>
      </c>
      <c r="P16" s="110">
        <v>90</v>
      </c>
      <c r="Q16" s="111">
        <f>'ACCOMMODATION FORM'!Q11</f>
        <v>20</v>
      </c>
      <c r="R16" s="347"/>
      <c r="S16" s="477"/>
      <c r="T16" s="220" t="s">
        <v>11</v>
      </c>
      <c r="U16" s="35"/>
      <c r="V16" s="36"/>
      <c r="W16" s="35"/>
      <c r="X16" s="37"/>
    </row>
    <row r="17" spans="1:24" ht="24.95" customHeight="1" thickTop="1" x14ac:dyDescent="0.25">
      <c r="A17" s="106"/>
      <c r="B17" s="112">
        <v>1</v>
      </c>
      <c r="C17" s="364">
        <f>'ACCOMMODATION FORM'!C13</f>
        <v>0</v>
      </c>
      <c r="D17" s="365"/>
      <c r="E17" s="377">
        <f>'ACCOMMODATION FORM'!E13</f>
        <v>0</v>
      </c>
      <c r="F17" s="378"/>
      <c r="G17" s="431">
        <f>'ACCOMMODATION FORM'!G13</f>
        <v>0</v>
      </c>
      <c r="H17" s="432"/>
      <c r="I17" s="113">
        <f>'ACCOMMODATION FORM'!I13</f>
        <v>0</v>
      </c>
      <c r="J17" s="114">
        <f>'ACCOMMODATION FORM'!J13</f>
        <v>0</v>
      </c>
      <c r="K17" s="115">
        <f>'ACCOMMODATION FORM'!K13</f>
        <v>0</v>
      </c>
      <c r="L17" s="117">
        <f>'ACCOMMODATION FORM'!L13</f>
        <v>0</v>
      </c>
      <c r="M17" s="116">
        <f>'ACCOMMODATION FORM'!M13</f>
        <v>0</v>
      </c>
      <c r="N17" s="115">
        <f>'ACCOMMODATION FORM'!N13</f>
        <v>0</v>
      </c>
      <c r="O17" s="117">
        <f>'ACCOMMODATION FORM'!O13</f>
        <v>0</v>
      </c>
      <c r="P17" s="117">
        <f>'ACCOMMODATION FORM'!P13</f>
        <v>0</v>
      </c>
      <c r="Q17" s="118">
        <f>'ACCOMMODATION FORM'!Q13</f>
        <v>0</v>
      </c>
      <c r="R17" s="222">
        <f>'ACCOMMODATION FORM'!X13</f>
        <v>0</v>
      </c>
      <c r="S17" s="119">
        <f>SUM('ACCOMMODATION FORM'!V13+'ACCOMMODATION FORM'!W13)</f>
        <v>0</v>
      </c>
      <c r="T17" s="154">
        <f>'ACCOMMODATION FORM'!U13</f>
        <v>0</v>
      </c>
      <c r="V17" s="36"/>
      <c r="W17" s="35"/>
      <c r="X17" s="37"/>
    </row>
    <row r="18" spans="1:24" ht="24.95" customHeight="1" x14ac:dyDescent="0.25">
      <c r="A18" s="106"/>
      <c r="B18" s="120">
        <f>B17+1</f>
        <v>2</v>
      </c>
      <c r="C18" s="364">
        <f>'ACCOMMODATION FORM'!C14</f>
        <v>0</v>
      </c>
      <c r="D18" s="365"/>
      <c r="E18" s="362">
        <f>'ACCOMMODATION FORM'!E14</f>
        <v>0</v>
      </c>
      <c r="F18" s="363"/>
      <c r="G18" s="385">
        <f>'ACCOMMODATION FORM'!G14</f>
        <v>0</v>
      </c>
      <c r="H18" s="386"/>
      <c r="I18" s="121">
        <f>'ACCOMMODATION FORM'!I14</f>
        <v>0</v>
      </c>
      <c r="J18" s="122">
        <f>'ACCOMMODATION FORM'!J14</f>
        <v>0</v>
      </c>
      <c r="K18" s="123">
        <f>'ACCOMMODATION FORM'!K14</f>
        <v>0</v>
      </c>
      <c r="L18" s="125">
        <f>'ACCOMMODATION FORM'!L14</f>
        <v>0</v>
      </c>
      <c r="M18" s="124">
        <f>'ACCOMMODATION FORM'!M14</f>
        <v>0</v>
      </c>
      <c r="N18" s="123">
        <f>'ACCOMMODATION FORM'!N14</f>
        <v>0</v>
      </c>
      <c r="O18" s="125">
        <f>'ACCOMMODATION FORM'!O14</f>
        <v>0</v>
      </c>
      <c r="P18" s="125">
        <f>'ACCOMMODATION FORM'!P14</f>
        <v>0</v>
      </c>
      <c r="Q18" s="126">
        <f>'ACCOMMODATION FORM'!Q14</f>
        <v>0</v>
      </c>
      <c r="R18" s="223">
        <f>'ACCOMMODATION FORM'!X14</f>
        <v>0</v>
      </c>
      <c r="S18" s="127">
        <f>SUM('ACCOMMODATION FORM'!V14+'ACCOMMODATION FORM'!W14)</f>
        <v>0</v>
      </c>
      <c r="T18" s="155">
        <f>'ACCOMMODATION FORM'!U14</f>
        <v>0</v>
      </c>
      <c r="U18" s="35"/>
      <c r="V18" s="36"/>
      <c r="W18" s="35"/>
      <c r="X18" s="37"/>
    </row>
    <row r="19" spans="1:24" ht="24.95" customHeight="1" x14ac:dyDescent="0.25">
      <c r="A19" s="106"/>
      <c r="B19" s="120">
        <f t="shared" ref="B19:B41" si="0">B18+1</f>
        <v>3</v>
      </c>
      <c r="C19" s="364">
        <f>'ACCOMMODATION FORM'!C15</f>
        <v>0</v>
      </c>
      <c r="D19" s="365"/>
      <c r="E19" s="362">
        <f>'ACCOMMODATION FORM'!E15</f>
        <v>0</v>
      </c>
      <c r="F19" s="363"/>
      <c r="G19" s="385">
        <f>'ACCOMMODATION FORM'!G15</f>
        <v>0</v>
      </c>
      <c r="H19" s="386"/>
      <c r="I19" s="121">
        <f>'ACCOMMODATION FORM'!I15</f>
        <v>0</v>
      </c>
      <c r="J19" s="122">
        <f>'ACCOMMODATION FORM'!J15</f>
        <v>0</v>
      </c>
      <c r="K19" s="123">
        <f>'ACCOMMODATION FORM'!K15</f>
        <v>0</v>
      </c>
      <c r="L19" s="125">
        <f>'ACCOMMODATION FORM'!L15</f>
        <v>0</v>
      </c>
      <c r="M19" s="124">
        <f>'ACCOMMODATION FORM'!M15</f>
        <v>0</v>
      </c>
      <c r="N19" s="123">
        <f>'ACCOMMODATION FORM'!N15</f>
        <v>0</v>
      </c>
      <c r="O19" s="125">
        <f>'ACCOMMODATION FORM'!O15</f>
        <v>0</v>
      </c>
      <c r="P19" s="125">
        <f>'ACCOMMODATION FORM'!P15</f>
        <v>0</v>
      </c>
      <c r="Q19" s="126">
        <f>'ACCOMMODATION FORM'!Q15</f>
        <v>0</v>
      </c>
      <c r="R19" s="223">
        <f>'ACCOMMODATION FORM'!X15</f>
        <v>0</v>
      </c>
      <c r="S19" s="127">
        <f>SUM('ACCOMMODATION FORM'!V15+'ACCOMMODATION FORM'!W15)</f>
        <v>0</v>
      </c>
      <c r="T19" s="155">
        <f>'ACCOMMODATION FORM'!U15</f>
        <v>0</v>
      </c>
      <c r="U19" s="35"/>
      <c r="V19" s="36"/>
      <c r="W19" s="35"/>
      <c r="X19" s="37"/>
    </row>
    <row r="20" spans="1:24" ht="24.95" customHeight="1" x14ac:dyDescent="0.25">
      <c r="A20" s="106"/>
      <c r="B20" s="120">
        <f t="shared" si="0"/>
        <v>4</v>
      </c>
      <c r="C20" s="364">
        <f>'ACCOMMODATION FORM'!C16</f>
        <v>0</v>
      </c>
      <c r="D20" s="365"/>
      <c r="E20" s="362">
        <f>'ACCOMMODATION FORM'!E16</f>
        <v>0</v>
      </c>
      <c r="F20" s="363"/>
      <c r="G20" s="385">
        <f>'ACCOMMODATION FORM'!G16</f>
        <v>0</v>
      </c>
      <c r="H20" s="386"/>
      <c r="I20" s="121">
        <f>'ACCOMMODATION FORM'!I16</f>
        <v>0</v>
      </c>
      <c r="J20" s="122">
        <f>'ACCOMMODATION FORM'!J16</f>
        <v>0</v>
      </c>
      <c r="K20" s="123">
        <f>'ACCOMMODATION FORM'!K16</f>
        <v>0</v>
      </c>
      <c r="L20" s="125">
        <f>'ACCOMMODATION FORM'!L16</f>
        <v>0</v>
      </c>
      <c r="M20" s="124">
        <f>'ACCOMMODATION FORM'!M16</f>
        <v>0</v>
      </c>
      <c r="N20" s="123">
        <f>'ACCOMMODATION FORM'!N16</f>
        <v>0</v>
      </c>
      <c r="O20" s="125">
        <f>'ACCOMMODATION FORM'!O16</f>
        <v>0</v>
      </c>
      <c r="P20" s="125">
        <f>'ACCOMMODATION FORM'!P16</f>
        <v>0</v>
      </c>
      <c r="Q20" s="126">
        <f>'ACCOMMODATION FORM'!Q16</f>
        <v>0</v>
      </c>
      <c r="R20" s="223">
        <f>'ACCOMMODATION FORM'!X16</f>
        <v>0</v>
      </c>
      <c r="S20" s="127">
        <f>SUM('ACCOMMODATION FORM'!V16+'ACCOMMODATION FORM'!W16)</f>
        <v>0</v>
      </c>
      <c r="T20" s="155">
        <f>'ACCOMMODATION FORM'!U16</f>
        <v>0</v>
      </c>
      <c r="U20" s="35"/>
      <c r="V20" s="36"/>
      <c r="W20" s="35"/>
      <c r="X20" s="37"/>
    </row>
    <row r="21" spans="1:24" ht="24.95" customHeight="1" x14ac:dyDescent="0.25">
      <c r="A21" s="106"/>
      <c r="B21" s="120">
        <f t="shared" si="0"/>
        <v>5</v>
      </c>
      <c r="C21" s="364">
        <f>'ACCOMMODATION FORM'!C17</f>
        <v>0</v>
      </c>
      <c r="D21" s="365"/>
      <c r="E21" s="362">
        <f>'ACCOMMODATION FORM'!E17</f>
        <v>0</v>
      </c>
      <c r="F21" s="363"/>
      <c r="G21" s="385">
        <f>'ACCOMMODATION FORM'!G17</f>
        <v>0</v>
      </c>
      <c r="H21" s="386"/>
      <c r="I21" s="121">
        <f>'ACCOMMODATION FORM'!I17</f>
        <v>0</v>
      </c>
      <c r="J21" s="122">
        <f>'ACCOMMODATION FORM'!J17</f>
        <v>0</v>
      </c>
      <c r="K21" s="123">
        <f>'ACCOMMODATION FORM'!K17</f>
        <v>0</v>
      </c>
      <c r="L21" s="125">
        <f>'ACCOMMODATION FORM'!L17</f>
        <v>0</v>
      </c>
      <c r="M21" s="124">
        <f>'ACCOMMODATION FORM'!M17</f>
        <v>0</v>
      </c>
      <c r="N21" s="123">
        <f>'ACCOMMODATION FORM'!N17</f>
        <v>0</v>
      </c>
      <c r="O21" s="125">
        <f>'ACCOMMODATION FORM'!O17</f>
        <v>0</v>
      </c>
      <c r="P21" s="125">
        <f>'ACCOMMODATION FORM'!P17</f>
        <v>0</v>
      </c>
      <c r="Q21" s="126">
        <f>'ACCOMMODATION FORM'!Q17</f>
        <v>0</v>
      </c>
      <c r="R21" s="223">
        <f>'ACCOMMODATION FORM'!X17</f>
        <v>0</v>
      </c>
      <c r="S21" s="127">
        <f>SUM('ACCOMMODATION FORM'!V17+'ACCOMMODATION FORM'!W17)</f>
        <v>0</v>
      </c>
      <c r="T21" s="155">
        <f>'ACCOMMODATION FORM'!U17</f>
        <v>0</v>
      </c>
      <c r="U21" s="35"/>
      <c r="V21" s="36"/>
      <c r="W21" s="35"/>
      <c r="X21" s="37"/>
    </row>
    <row r="22" spans="1:24" ht="24.95" customHeight="1" x14ac:dyDescent="0.25">
      <c r="A22" s="106"/>
      <c r="B22" s="120">
        <f t="shared" si="0"/>
        <v>6</v>
      </c>
      <c r="C22" s="364">
        <f>'ACCOMMODATION FORM'!C18</f>
        <v>0</v>
      </c>
      <c r="D22" s="365"/>
      <c r="E22" s="362">
        <f>'ACCOMMODATION FORM'!E18</f>
        <v>0</v>
      </c>
      <c r="F22" s="363"/>
      <c r="G22" s="385">
        <f>'ACCOMMODATION FORM'!G18</f>
        <v>0</v>
      </c>
      <c r="H22" s="386"/>
      <c r="I22" s="121">
        <f>'ACCOMMODATION FORM'!I18</f>
        <v>0</v>
      </c>
      <c r="J22" s="122">
        <f>'ACCOMMODATION FORM'!J18</f>
        <v>0</v>
      </c>
      <c r="K22" s="123">
        <f>'ACCOMMODATION FORM'!K18</f>
        <v>0</v>
      </c>
      <c r="L22" s="125">
        <f>'ACCOMMODATION FORM'!L18</f>
        <v>0</v>
      </c>
      <c r="M22" s="124">
        <f>'ACCOMMODATION FORM'!M18</f>
        <v>0</v>
      </c>
      <c r="N22" s="123">
        <f>'ACCOMMODATION FORM'!N18</f>
        <v>0</v>
      </c>
      <c r="O22" s="125">
        <f>'ACCOMMODATION FORM'!O18</f>
        <v>0</v>
      </c>
      <c r="P22" s="125">
        <f>'ACCOMMODATION FORM'!P18</f>
        <v>0</v>
      </c>
      <c r="Q22" s="126">
        <f>'ACCOMMODATION FORM'!Q18</f>
        <v>0</v>
      </c>
      <c r="R22" s="223">
        <f>'ACCOMMODATION FORM'!X18</f>
        <v>0</v>
      </c>
      <c r="S22" s="127">
        <f>SUM('ACCOMMODATION FORM'!V18+'ACCOMMODATION FORM'!W18)</f>
        <v>0</v>
      </c>
      <c r="T22" s="155">
        <f>'ACCOMMODATION FORM'!U18</f>
        <v>0</v>
      </c>
      <c r="U22" s="35"/>
      <c r="V22" s="36"/>
      <c r="W22" s="35"/>
      <c r="X22" s="37"/>
    </row>
    <row r="23" spans="1:24" ht="24.95" customHeight="1" x14ac:dyDescent="0.25">
      <c r="A23" s="106"/>
      <c r="B23" s="120">
        <f t="shared" si="0"/>
        <v>7</v>
      </c>
      <c r="C23" s="364">
        <f>'ACCOMMODATION FORM'!C19</f>
        <v>0</v>
      </c>
      <c r="D23" s="365"/>
      <c r="E23" s="362">
        <f>'ACCOMMODATION FORM'!E19</f>
        <v>0</v>
      </c>
      <c r="F23" s="363"/>
      <c r="G23" s="385">
        <f>'ACCOMMODATION FORM'!G19</f>
        <v>0</v>
      </c>
      <c r="H23" s="386"/>
      <c r="I23" s="121">
        <f>'ACCOMMODATION FORM'!I19</f>
        <v>0</v>
      </c>
      <c r="J23" s="122">
        <f>'ACCOMMODATION FORM'!J19</f>
        <v>0</v>
      </c>
      <c r="K23" s="123">
        <f>'ACCOMMODATION FORM'!K19</f>
        <v>0</v>
      </c>
      <c r="L23" s="125">
        <f>'ACCOMMODATION FORM'!L19</f>
        <v>0</v>
      </c>
      <c r="M23" s="124">
        <f>'ACCOMMODATION FORM'!M19</f>
        <v>0</v>
      </c>
      <c r="N23" s="123">
        <f>'ACCOMMODATION FORM'!N19</f>
        <v>0</v>
      </c>
      <c r="O23" s="125">
        <f>'ACCOMMODATION FORM'!O19</f>
        <v>0</v>
      </c>
      <c r="P23" s="125">
        <f>'ACCOMMODATION FORM'!P19</f>
        <v>0</v>
      </c>
      <c r="Q23" s="126">
        <f>'ACCOMMODATION FORM'!Q19</f>
        <v>0</v>
      </c>
      <c r="R23" s="223">
        <f>'ACCOMMODATION FORM'!X19</f>
        <v>0</v>
      </c>
      <c r="S23" s="127">
        <f>SUM('ACCOMMODATION FORM'!V19+'ACCOMMODATION FORM'!W19)</f>
        <v>0</v>
      </c>
      <c r="T23" s="155">
        <f>'ACCOMMODATION FORM'!U19</f>
        <v>0</v>
      </c>
      <c r="U23" s="35"/>
      <c r="V23" s="36"/>
      <c r="W23" s="35"/>
      <c r="X23" s="37"/>
    </row>
    <row r="24" spans="1:24" ht="24.95" customHeight="1" x14ac:dyDescent="0.25">
      <c r="A24" s="106"/>
      <c r="B24" s="120">
        <f t="shared" si="0"/>
        <v>8</v>
      </c>
      <c r="C24" s="364">
        <f>'ACCOMMODATION FORM'!C20</f>
        <v>0</v>
      </c>
      <c r="D24" s="365"/>
      <c r="E24" s="362">
        <f>'ACCOMMODATION FORM'!E20</f>
        <v>0</v>
      </c>
      <c r="F24" s="363"/>
      <c r="G24" s="385">
        <f>'ACCOMMODATION FORM'!G20</f>
        <v>0</v>
      </c>
      <c r="H24" s="386"/>
      <c r="I24" s="121">
        <f>'ACCOMMODATION FORM'!I20</f>
        <v>0</v>
      </c>
      <c r="J24" s="122">
        <f>'ACCOMMODATION FORM'!J20</f>
        <v>0</v>
      </c>
      <c r="K24" s="123">
        <f>'ACCOMMODATION FORM'!K20</f>
        <v>0</v>
      </c>
      <c r="L24" s="125">
        <f>'ACCOMMODATION FORM'!L20</f>
        <v>0</v>
      </c>
      <c r="M24" s="124">
        <f>'ACCOMMODATION FORM'!M20</f>
        <v>0</v>
      </c>
      <c r="N24" s="123">
        <f>'ACCOMMODATION FORM'!N20</f>
        <v>0</v>
      </c>
      <c r="O24" s="125">
        <f>'ACCOMMODATION FORM'!O20</f>
        <v>0</v>
      </c>
      <c r="P24" s="125">
        <f>'ACCOMMODATION FORM'!P20</f>
        <v>0</v>
      </c>
      <c r="Q24" s="126">
        <f>'ACCOMMODATION FORM'!Q20</f>
        <v>0</v>
      </c>
      <c r="R24" s="223">
        <f>'ACCOMMODATION FORM'!X20</f>
        <v>0</v>
      </c>
      <c r="S24" s="127">
        <f>SUM('ACCOMMODATION FORM'!V20+'ACCOMMODATION FORM'!W20)</f>
        <v>0</v>
      </c>
      <c r="T24" s="155">
        <f>'ACCOMMODATION FORM'!U20</f>
        <v>0</v>
      </c>
      <c r="U24" s="35"/>
      <c r="V24" s="36"/>
      <c r="W24" s="35"/>
      <c r="X24" s="37"/>
    </row>
    <row r="25" spans="1:24" ht="24.95" customHeight="1" x14ac:dyDescent="0.25">
      <c r="A25" s="106"/>
      <c r="B25" s="120">
        <f t="shared" si="0"/>
        <v>9</v>
      </c>
      <c r="C25" s="364">
        <f>'ACCOMMODATION FORM'!C21</f>
        <v>0</v>
      </c>
      <c r="D25" s="365"/>
      <c r="E25" s="362">
        <f>'ACCOMMODATION FORM'!E21</f>
        <v>0</v>
      </c>
      <c r="F25" s="363"/>
      <c r="G25" s="385">
        <f>'ACCOMMODATION FORM'!G21</f>
        <v>0</v>
      </c>
      <c r="H25" s="386"/>
      <c r="I25" s="121">
        <f>'ACCOMMODATION FORM'!I21</f>
        <v>0</v>
      </c>
      <c r="J25" s="122">
        <f>'ACCOMMODATION FORM'!J21</f>
        <v>0</v>
      </c>
      <c r="K25" s="123">
        <f>'ACCOMMODATION FORM'!K21</f>
        <v>0</v>
      </c>
      <c r="L25" s="125">
        <f>'ACCOMMODATION FORM'!L21</f>
        <v>0</v>
      </c>
      <c r="M25" s="124">
        <f>'ACCOMMODATION FORM'!M21</f>
        <v>0</v>
      </c>
      <c r="N25" s="123">
        <f>'ACCOMMODATION FORM'!N21</f>
        <v>0</v>
      </c>
      <c r="O25" s="125">
        <f>'ACCOMMODATION FORM'!O21</f>
        <v>0</v>
      </c>
      <c r="P25" s="125">
        <f>'ACCOMMODATION FORM'!P21</f>
        <v>0</v>
      </c>
      <c r="Q25" s="126">
        <f>'ACCOMMODATION FORM'!Q21</f>
        <v>0</v>
      </c>
      <c r="R25" s="223">
        <f>'ACCOMMODATION FORM'!X21</f>
        <v>0</v>
      </c>
      <c r="S25" s="127">
        <f>SUM('ACCOMMODATION FORM'!V21+'ACCOMMODATION FORM'!W21)</f>
        <v>0</v>
      </c>
      <c r="T25" s="155">
        <f>'ACCOMMODATION FORM'!U21</f>
        <v>0</v>
      </c>
      <c r="U25" s="35"/>
      <c r="V25" s="36"/>
      <c r="W25" s="35"/>
      <c r="X25" s="37"/>
    </row>
    <row r="26" spans="1:24" ht="24.95" customHeight="1" x14ac:dyDescent="0.25">
      <c r="A26" s="106"/>
      <c r="B26" s="120">
        <f t="shared" si="0"/>
        <v>10</v>
      </c>
      <c r="C26" s="364">
        <f>'ACCOMMODATION FORM'!C22</f>
        <v>0</v>
      </c>
      <c r="D26" s="365"/>
      <c r="E26" s="362">
        <f>'ACCOMMODATION FORM'!E22</f>
        <v>0</v>
      </c>
      <c r="F26" s="363"/>
      <c r="G26" s="385">
        <f>'ACCOMMODATION FORM'!G22</f>
        <v>0</v>
      </c>
      <c r="H26" s="386"/>
      <c r="I26" s="121">
        <f>'ACCOMMODATION FORM'!I22</f>
        <v>0</v>
      </c>
      <c r="J26" s="122">
        <f>'ACCOMMODATION FORM'!J22</f>
        <v>0</v>
      </c>
      <c r="K26" s="123">
        <f>'ACCOMMODATION FORM'!K22</f>
        <v>0</v>
      </c>
      <c r="L26" s="125">
        <f>'ACCOMMODATION FORM'!L22</f>
        <v>0</v>
      </c>
      <c r="M26" s="124">
        <f>'ACCOMMODATION FORM'!M22</f>
        <v>0</v>
      </c>
      <c r="N26" s="123">
        <f>'ACCOMMODATION FORM'!N22</f>
        <v>0</v>
      </c>
      <c r="O26" s="125">
        <f>'ACCOMMODATION FORM'!O22</f>
        <v>0</v>
      </c>
      <c r="P26" s="125">
        <f>'ACCOMMODATION FORM'!P22</f>
        <v>0</v>
      </c>
      <c r="Q26" s="126">
        <f>'ACCOMMODATION FORM'!Q22</f>
        <v>0</v>
      </c>
      <c r="R26" s="223">
        <f>'ACCOMMODATION FORM'!X22</f>
        <v>0</v>
      </c>
      <c r="S26" s="127">
        <f>SUM('ACCOMMODATION FORM'!V22+'ACCOMMODATION FORM'!W22)</f>
        <v>0</v>
      </c>
      <c r="T26" s="155">
        <f>'ACCOMMODATION FORM'!U22</f>
        <v>0</v>
      </c>
      <c r="U26" s="35"/>
      <c r="V26" s="36"/>
      <c r="W26" s="35"/>
      <c r="X26" s="37"/>
    </row>
    <row r="27" spans="1:24" ht="24.95" customHeight="1" x14ac:dyDescent="0.25">
      <c r="A27" s="106"/>
      <c r="B27" s="120">
        <f t="shared" si="0"/>
        <v>11</v>
      </c>
      <c r="C27" s="364">
        <f>'ACCOMMODATION FORM'!C23</f>
        <v>0</v>
      </c>
      <c r="D27" s="365"/>
      <c r="E27" s="362">
        <f>'ACCOMMODATION FORM'!E23</f>
        <v>0</v>
      </c>
      <c r="F27" s="363"/>
      <c r="G27" s="385">
        <f>'ACCOMMODATION FORM'!G23</f>
        <v>0</v>
      </c>
      <c r="H27" s="386"/>
      <c r="I27" s="121">
        <f>'ACCOMMODATION FORM'!I23</f>
        <v>0</v>
      </c>
      <c r="J27" s="122">
        <f>'ACCOMMODATION FORM'!J23</f>
        <v>0</v>
      </c>
      <c r="K27" s="123">
        <f>'ACCOMMODATION FORM'!K23</f>
        <v>0</v>
      </c>
      <c r="L27" s="125">
        <f>'ACCOMMODATION FORM'!L23</f>
        <v>0</v>
      </c>
      <c r="M27" s="124">
        <f>'ACCOMMODATION FORM'!M23</f>
        <v>0</v>
      </c>
      <c r="N27" s="123">
        <f>'ACCOMMODATION FORM'!N23</f>
        <v>0</v>
      </c>
      <c r="O27" s="125">
        <f>'ACCOMMODATION FORM'!O23</f>
        <v>0</v>
      </c>
      <c r="P27" s="125">
        <f>'ACCOMMODATION FORM'!P23</f>
        <v>0</v>
      </c>
      <c r="Q27" s="126">
        <f>'ACCOMMODATION FORM'!Q23</f>
        <v>0</v>
      </c>
      <c r="R27" s="223">
        <f>'ACCOMMODATION FORM'!X23</f>
        <v>0</v>
      </c>
      <c r="S27" s="127">
        <f>SUM('ACCOMMODATION FORM'!V23+'ACCOMMODATION FORM'!W23)</f>
        <v>0</v>
      </c>
      <c r="T27" s="155">
        <f>'ACCOMMODATION FORM'!U23</f>
        <v>0</v>
      </c>
      <c r="U27" s="35"/>
      <c r="V27" s="36"/>
      <c r="W27" s="35"/>
      <c r="X27" s="37"/>
    </row>
    <row r="28" spans="1:24" ht="24.95" customHeight="1" x14ac:dyDescent="0.25">
      <c r="A28" s="106"/>
      <c r="B28" s="120">
        <f t="shared" si="0"/>
        <v>12</v>
      </c>
      <c r="C28" s="364">
        <f>'ACCOMMODATION FORM'!C24</f>
        <v>0</v>
      </c>
      <c r="D28" s="365"/>
      <c r="E28" s="362">
        <f>'ACCOMMODATION FORM'!E24</f>
        <v>0</v>
      </c>
      <c r="F28" s="363"/>
      <c r="G28" s="385">
        <f>'ACCOMMODATION FORM'!G24</f>
        <v>0</v>
      </c>
      <c r="H28" s="386"/>
      <c r="I28" s="121">
        <f>'ACCOMMODATION FORM'!I24</f>
        <v>0</v>
      </c>
      <c r="J28" s="122">
        <f>'ACCOMMODATION FORM'!J24</f>
        <v>0</v>
      </c>
      <c r="K28" s="123">
        <f>'ACCOMMODATION FORM'!K24</f>
        <v>0</v>
      </c>
      <c r="L28" s="125">
        <f>'ACCOMMODATION FORM'!L24</f>
        <v>0</v>
      </c>
      <c r="M28" s="124">
        <f>'ACCOMMODATION FORM'!M24</f>
        <v>0</v>
      </c>
      <c r="N28" s="123">
        <f>'ACCOMMODATION FORM'!N24</f>
        <v>0</v>
      </c>
      <c r="O28" s="125">
        <f>'ACCOMMODATION FORM'!O24</f>
        <v>0</v>
      </c>
      <c r="P28" s="125">
        <f>'ACCOMMODATION FORM'!P24</f>
        <v>0</v>
      </c>
      <c r="Q28" s="126">
        <f>'ACCOMMODATION FORM'!Q24</f>
        <v>0</v>
      </c>
      <c r="R28" s="223">
        <f>'ACCOMMODATION FORM'!X24</f>
        <v>0</v>
      </c>
      <c r="S28" s="127">
        <f>SUM('ACCOMMODATION FORM'!V24+'ACCOMMODATION FORM'!W24)</f>
        <v>0</v>
      </c>
      <c r="T28" s="155">
        <f>'ACCOMMODATION FORM'!U24</f>
        <v>0</v>
      </c>
      <c r="U28" s="35"/>
      <c r="V28" s="36"/>
      <c r="W28" s="35"/>
      <c r="X28" s="37"/>
    </row>
    <row r="29" spans="1:24" ht="24.95" customHeight="1" x14ac:dyDescent="0.25">
      <c r="A29" s="106"/>
      <c r="B29" s="120">
        <f t="shared" si="0"/>
        <v>13</v>
      </c>
      <c r="C29" s="364">
        <f>'ACCOMMODATION FORM'!C25</f>
        <v>0</v>
      </c>
      <c r="D29" s="365"/>
      <c r="E29" s="362">
        <f>'ACCOMMODATION FORM'!E25</f>
        <v>0</v>
      </c>
      <c r="F29" s="363"/>
      <c r="G29" s="385">
        <f>'ACCOMMODATION FORM'!G25</f>
        <v>0</v>
      </c>
      <c r="H29" s="386"/>
      <c r="I29" s="121">
        <f>'ACCOMMODATION FORM'!I25</f>
        <v>0</v>
      </c>
      <c r="J29" s="122">
        <f>'ACCOMMODATION FORM'!J25</f>
        <v>0</v>
      </c>
      <c r="K29" s="123">
        <f>'ACCOMMODATION FORM'!K25</f>
        <v>0</v>
      </c>
      <c r="L29" s="125">
        <f>'ACCOMMODATION FORM'!L25</f>
        <v>0</v>
      </c>
      <c r="M29" s="124">
        <f>'ACCOMMODATION FORM'!M25</f>
        <v>0</v>
      </c>
      <c r="N29" s="123">
        <f>'ACCOMMODATION FORM'!N25</f>
        <v>0</v>
      </c>
      <c r="O29" s="125">
        <f>'ACCOMMODATION FORM'!O25</f>
        <v>0</v>
      </c>
      <c r="P29" s="125">
        <f>'ACCOMMODATION FORM'!P25</f>
        <v>0</v>
      </c>
      <c r="Q29" s="126">
        <f>'ACCOMMODATION FORM'!Q25</f>
        <v>0</v>
      </c>
      <c r="R29" s="223">
        <f>'ACCOMMODATION FORM'!X25</f>
        <v>0</v>
      </c>
      <c r="S29" s="127">
        <f>SUM('ACCOMMODATION FORM'!V25+'ACCOMMODATION FORM'!W25)</f>
        <v>0</v>
      </c>
      <c r="T29" s="155">
        <f>'ACCOMMODATION FORM'!U25</f>
        <v>0</v>
      </c>
      <c r="U29" s="35"/>
      <c r="V29" s="36"/>
      <c r="W29" s="35"/>
      <c r="X29" s="37"/>
    </row>
    <row r="30" spans="1:24" ht="24.95" customHeight="1" x14ac:dyDescent="0.25">
      <c r="A30" s="106"/>
      <c r="B30" s="120">
        <f t="shared" si="0"/>
        <v>14</v>
      </c>
      <c r="C30" s="364">
        <f>'ACCOMMODATION FORM'!C26</f>
        <v>0</v>
      </c>
      <c r="D30" s="365"/>
      <c r="E30" s="362">
        <f>'ACCOMMODATION FORM'!E26</f>
        <v>0</v>
      </c>
      <c r="F30" s="363"/>
      <c r="G30" s="385">
        <f>'ACCOMMODATION FORM'!G26</f>
        <v>0</v>
      </c>
      <c r="H30" s="386"/>
      <c r="I30" s="121">
        <f>'ACCOMMODATION FORM'!I26</f>
        <v>0</v>
      </c>
      <c r="J30" s="122">
        <f>'ACCOMMODATION FORM'!J26</f>
        <v>0</v>
      </c>
      <c r="K30" s="123">
        <f>'ACCOMMODATION FORM'!K26</f>
        <v>0</v>
      </c>
      <c r="L30" s="125">
        <f>'ACCOMMODATION FORM'!L26</f>
        <v>0</v>
      </c>
      <c r="M30" s="124">
        <f>'ACCOMMODATION FORM'!M26</f>
        <v>0</v>
      </c>
      <c r="N30" s="123">
        <f>'ACCOMMODATION FORM'!N26</f>
        <v>0</v>
      </c>
      <c r="O30" s="125">
        <f>'ACCOMMODATION FORM'!O26</f>
        <v>0</v>
      </c>
      <c r="P30" s="125">
        <f>'ACCOMMODATION FORM'!P26</f>
        <v>0</v>
      </c>
      <c r="Q30" s="126">
        <f>'ACCOMMODATION FORM'!Q26</f>
        <v>0</v>
      </c>
      <c r="R30" s="223">
        <f>'ACCOMMODATION FORM'!X26</f>
        <v>0</v>
      </c>
      <c r="S30" s="127">
        <f>SUM('ACCOMMODATION FORM'!V26+'ACCOMMODATION FORM'!W26)</f>
        <v>0</v>
      </c>
      <c r="T30" s="155">
        <f>'ACCOMMODATION FORM'!U26</f>
        <v>0</v>
      </c>
      <c r="U30" s="35"/>
      <c r="V30" s="36"/>
      <c r="W30" s="35"/>
      <c r="X30" s="37"/>
    </row>
    <row r="31" spans="1:24" ht="24.95" customHeight="1" x14ac:dyDescent="0.25">
      <c r="A31" s="106"/>
      <c r="B31" s="120">
        <f t="shared" si="0"/>
        <v>15</v>
      </c>
      <c r="C31" s="364">
        <f>'ACCOMMODATION FORM'!C27</f>
        <v>0</v>
      </c>
      <c r="D31" s="365"/>
      <c r="E31" s="362">
        <f>'ACCOMMODATION FORM'!E27</f>
        <v>0</v>
      </c>
      <c r="F31" s="363"/>
      <c r="G31" s="385">
        <f>'ACCOMMODATION FORM'!G27</f>
        <v>0</v>
      </c>
      <c r="H31" s="386"/>
      <c r="I31" s="121">
        <f>'ACCOMMODATION FORM'!I27</f>
        <v>0</v>
      </c>
      <c r="J31" s="122">
        <f>'ACCOMMODATION FORM'!J27</f>
        <v>0</v>
      </c>
      <c r="K31" s="123">
        <f>'ACCOMMODATION FORM'!K27</f>
        <v>0</v>
      </c>
      <c r="L31" s="125">
        <f>'ACCOMMODATION FORM'!L27</f>
        <v>0</v>
      </c>
      <c r="M31" s="124">
        <f>'ACCOMMODATION FORM'!M27</f>
        <v>0</v>
      </c>
      <c r="N31" s="123">
        <f>'ACCOMMODATION FORM'!N27</f>
        <v>0</v>
      </c>
      <c r="O31" s="125">
        <f>'ACCOMMODATION FORM'!O27</f>
        <v>0</v>
      </c>
      <c r="P31" s="125">
        <f>'ACCOMMODATION FORM'!P27</f>
        <v>0</v>
      </c>
      <c r="Q31" s="126">
        <f>'ACCOMMODATION FORM'!Q27</f>
        <v>0</v>
      </c>
      <c r="R31" s="223">
        <f>'ACCOMMODATION FORM'!X27</f>
        <v>0</v>
      </c>
      <c r="S31" s="127">
        <f>SUM('ACCOMMODATION FORM'!V27+'ACCOMMODATION FORM'!W27)</f>
        <v>0</v>
      </c>
      <c r="T31" s="155">
        <f>'ACCOMMODATION FORM'!U27</f>
        <v>0</v>
      </c>
      <c r="U31" s="35"/>
      <c r="V31" s="36"/>
      <c r="W31" s="35"/>
      <c r="X31" s="37"/>
    </row>
    <row r="32" spans="1:24" ht="24.95" customHeight="1" x14ac:dyDescent="0.25">
      <c r="A32" s="106"/>
      <c r="B32" s="120">
        <f t="shared" si="0"/>
        <v>16</v>
      </c>
      <c r="C32" s="364">
        <f>'ACCOMMODATION FORM'!C28</f>
        <v>0</v>
      </c>
      <c r="D32" s="365"/>
      <c r="E32" s="362">
        <f>'ACCOMMODATION FORM'!E28</f>
        <v>0</v>
      </c>
      <c r="F32" s="363"/>
      <c r="G32" s="385">
        <f>'ACCOMMODATION FORM'!G28</f>
        <v>0</v>
      </c>
      <c r="H32" s="386"/>
      <c r="I32" s="121">
        <f>'ACCOMMODATION FORM'!I28</f>
        <v>0</v>
      </c>
      <c r="J32" s="122">
        <f>'ACCOMMODATION FORM'!J28</f>
        <v>0</v>
      </c>
      <c r="K32" s="123">
        <f>'ACCOMMODATION FORM'!K28</f>
        <v>0</v>
      </c>
      <c r="L32" s="125">
        <f>'ACCOMMODATION FORM'!L28</f>
        <v>0</v>
      </c>
      <c r="M32" s="124">
        <f>'ACCOMMODATION FORM'!M28</f>
        <v>0</v>
      </c>
      <c r="N32" s="123">
        <f>'ACCOMMODATION FORM'!N28</f>
        <v>0</v>
      </c>
      <c r="O32" s="125">
        <f>'ACCOMMODATION FORM'!O28</f>
        <v>0</v>
      </c>
      <c r="P32" s="125">
        <f>'ACCOMMODATION FORM'!P28</f>
        <v>0</v>
      </c>
      <c r="Q32" s="126">
        <f>'ACCOMMODATION FORM'!Q28</f>
        <v>0</v>
      </c>
      <c r="R32" s="223">
        <f>'ACCOMMODATION FORM'!X28</f>
        <v>0</v>
      </c>
      <c r="S32" s="127">
        <f>SUM('ACCOMMODATION FORM'!V28+'ACCOMMODATION FORM'!W28)</f>
        <v>0</v>
      </c>
      <c r="T32" s="155">
        <f>'ACCOMMODATION FORM'!U28</f>
        <v>0</v>
      </c>
      <c r="U32" s="35"/>
      <c r="V32" s="36"/>
      <c r="W32" s="35"/>
      <c r="X32" s="37"/>
    </row>
    <row r="33" spans="1:24" ht="24.95" customHeight="1" x14ac:dyDescent="0.25">
      <c r="A33" s="106"/>
      <c r="B33" s="120">
        <f t="shared" si="0"/>
        <v>17</v>
      </c>
      <c r="C33" s="364">
        <f>'ACCOMMODATION FORM'!C29</f>
        <v>0</v>
      </c>
      <c r="D33" s="365"/>
      <c r="E33" s="362">
        <f>'ACCOMMODATION FORM'!E29</f>
        <v>0</v>
      </c>
      <c r="F33" s="363"/>
      <c r="G33" s="385">
        <f>'ACCOMMODATION FORM'!G29</f>
        <v>0</v>
      </c>
      <c r="H33" s="386"/>
      <c r="I33" s="121">
        <f>'ACCOMMODATION FORM'!I29</f>
        <v>0</v>
      </c>
      <c r="J33" s="122">
        <f>'ACCOMMODATION FORM'!J29</f>
        <v>0</v>
      </c>
      <c r="K33" s="123">
        <f>'ACCOMMODATION FORM'!K29</f>
        <v>0</v>
      </c>
      <c r="L33" s="125">
        <f>'ACCOMMODATION FORM'!L29</f>
        <v>0</v>
      </c>
      <c r="M33" s="124">
        <f>'ACCOMMODATION FORM'!M29</f>
        <v>0</v>
      </c>
      <c r="N33" s="123">
        <f>'ACCOMMODATION FORM'!N29</f>
        <v>0</v>
      </c>
      <c r="O33" s="125">
        <f>'ACCOMMODATION FORM'!O29</f>
        <v>0</v>
      </c>
      <c r="P33" s="125">
        <f>'ACCOMMODATION FORM'!P29</f>
        <v>0</v>
      </c>
      <c r="Q33" s="126">
        <f>'ACCOMMODATION FORM'!Q29</f>
        <v>0</v>
      </c>
      <c r="R33" s="223">
        <f>'ACCOMMODATION FORM'!X29</f>
        <v>0</v>
      </c>
      <c r="S33" s="127">
        <f>SUM('ACCOMMODATION FORM'!V29+'ACCOMMODATION FORM'!W29)</f>
        <v>0</v>
      </c>
      <c r="T33" s="155">
        <f>'ACCOMMODATION FORM'!U29</f>
        <v>0</v>
      </c>
      <c r="U33" s="35"/>
      <c r="V33" s="36"/>
      <c r="W33" s="35"/>
      <c r="X33" s="37"/>
    </row>
    <row r="34" spans="1:24" ht="24.95" customHeight="1" x14ac:dyDescent="0.25">
      <c r="A34" s="106"/>
      <c r="B34" s="120">
        <f t="shared" si="0"/>
        <v>18</v>
      </c>
      <c r="C34" s="364">
        <f>'ACCOMMODATION FORM'!C30</f>
        <v>0</v>
      </c>
      <c r="D34" s="365"/>
      <c r="E34" s="362">
        <f>'ACCOMMODATION FORM'!E30</f>
        <v>0</v>
      </c>
      <c r="F34" s="363"/>
      <c r="G34" s="385">
        <f>'ACCOMMODATION FORM'!G30</f>
        <v>0</v>
      </c>
      <c r="H34" s="386"/>
      <c r="I34" s="121">
        <f>'ACCOMMODATION FORM'!I30</f>
        <v>0</v>
      </c>
      <c r="J34" s="122">
        <f>'ACCOMMODATION FORM'!J30</f>
        <v>0</v>
      </c>
      <c r="K34" s="123">
        <f>'ACCOMMODATION FORM'!K30</f>
        <v>0</v>
      </c>
      <c r="L34" s="125">
        <f>'ACCOMMODATION FORM'!L30</f>
        <v>0</v>
      </c>
      <c r="M34" s="124">
        <f>'ACCOMMODATION FORM'!M30</f>
        <v>0</v>
      </c>
      <c r="N34" s="123">
        <f>'ACCOMMODATION FORM'!N30</f>
        <v>0</v>
      </c>
      <c r="O34" s="125">
        <f>'ACCOMMODATION FORM'!O30</f>
        <v>0</v>
      </c>
      <c r="P34" s="125">
        <f>'ACCOMMODATION FORM'!P30</f>
        <v>0</v>
      </c>
      <c r="Q34" s="126">
        <f>'ACCOMMODATION FORM'!Q30</f>
        <v>0</v>
      </c>
      <c r="R34" s="223">
        <f>'ACCOMMODATION FORM'!X30</f>
        <v>0</v>
      </c>
      <c r="S34" s="127">
        <f>SUM('ACCOMMODATION FORM'!V30+'ACCOMMODATION FORM'!W30)</f>
        <v>0</v>
      </c>
      <c r="T34" s="155">
        <f>'ACCOMMODATION FORM'!U30</f>
        <v>0</v>
      </c>
      <c r="U34" s="35"/>
      <c r="V34" s="36"/>
      <c r="W34" s="35"/>
      <c r="X34" s="37"/>
    </row>
    <row r="35" spans="1:24" ht="24.95" customHeight="1" x14ac:dyDescent="0.25">
      <c r="A35" s="106"/>
      <c r="B35" s="120">
        <f t="shared" si="0"/>
        <v>19</v>
      </c>
      <c r="C35" s="364">
        <f>'ACCOMMODATION FORM'!C31</f>
        <v>0</v>
      </c>
      <c r="D35" s="365"/>
      <c r="E35" s="362">
        <f>'ACCOMMODATION FORM'!E31</f>
        <v>0</v>
      </c>
      <c r="F35" s="363"/>
      <c r="G35" s="385">
        <f>'ACCOMMODATION FORM'!G31</f>
        <v>0</v>
      </c>
      <c r="H35" s="386"/>
      <c r="I35" s="121">
        <f>'ACCOMMODATION FORM'!I31</f>
        <v>0</v>
      </c>
      <c r="J35" s="122">
        <f>'ACCOMMODATION FORM'!J31</f>
        <v>0</v>
      </c>
      <c r="K35" s="123">
        <f>'ACCOMMODATION FORM'!K31</f>
        <v>0</v>
      </c>
      <c r="L35" s="125">
        <f>'ACCOMMODATION FORM'!L31</f>
        <v>0</v>
      </c>
      <c r="M35" s="124">
        <f>'ACCOMMODATION FORM'!M31</f>
        <v>0</v>
      </c>
      <c r="N35" s="123">
        <f>'ACCOMMODATION FORM'!N31</f>
        <v>0</v>
      </c>
      <c r="O35" s="125">
        <f>'ACCOMMODATION FORM'!O31</f>
        <v>0</v>
      </c>
      <c r="P35" s="125">
        <f>'ACCOMMODATION FORM'!P31</f>
        <v>0</v>
      </c>
      <c r="Q35" s="126">
        <f>'ACCOMMODATION FORM'!Q31</f>
        <v>0</v>
      </c>
      <c r="R35" s="223">
        <f>'ACCOMMODATION FORM'!X31</f>
        <v>0</v>
      </c>
      <c r="S35" s="127">
        <f>SUM('ACCOMMODATION FORM'!V31+'ACCOMMODATION FORM'!W31)</f>
        <v>0</v>
      </c>
      <c r="T35" s="155">
        <f>'ACCOMMODATION FORM'!U31</f>
        <v>0</v>
      </c>
      <c r="U35" s="35"/>
      <c r="V35" s="36"/>
      <c r="W35" s="35"/>
      <c r="X35" s="37"/>
    </row>
    <row r="36" spans="1:24" ht="24.95" customHeight="1" x14ac:dyDescent="0.25">
      <c r="A36" s="106"/>
      <c r="B36" s="120">
        <f t="shared" si="0"/>
        <v>20</v>
      </c>
      <c r="C36" s="364">
        <f>'ACCOMMODATION FORM'!C32</f>
        <v>0</v>
      </c>
      <c r="D36" s="365"/>
      <c r="E36" s="362">
        <f>'ACCOMMODATION FORM'!E32</f>
        <v>0</v>
      </c>
      <c r="F36" s="363"/>
      <c r="G36" s="385">
        <f>'ACCOMMODATION FORM'!G32</f>
        <v>0</v>
      </c>
      <c r="H36" s="386"/>
      <c r="I36" s="121">
        <f>'ACCOMMODATION FORM'!I32</f>
        <v>0</v>
      </c>
      <c r="J36" s="122">
        <f>'ACCOMMODATION FORM'!J32</f>
        <v>0</v>
      </c>
      <c r="K36" s="123">
        <f>'ACCOMMODATION FORM'!K32</f>
        <v>0</v>
      </c>
      <c r="L36" s="125">
        <f>'ACCOMMODATION FORM'!L32</f>
        <v>0</v>
      </c>
      <c r="M36" s="124">
        <f>'ACCOMMODATION FORM'!M32</f>
        <v>0</v>
      </c>
      <c r="N36" s="123">
        <f>'ACCOMMODATION FORM'!N32</f>
        <v>0</v>
      </c>
      <c r="O36" s="125">
        <f>'ACCOMMODATION FORM'!O32</f>
        <v>0</v>
      </c>
      <c r="P36" s="125">
        <f>'ACCOMMODATION FORM'!P32</f>
        <v>0</v>
      </c>
      <c r="Q36" s="126">
        <f>'ACCOMMODATION FORM'!Q32</f>
        <v>0</v>
      </c>
      <c r="R36" s="223">
        <f>'ACCOMMODATION FORM'!X32</f>
        <v>0</v>
      </c>
      <c r="S36" s="127">
        <f>SUM('ACCOMMODATION FORM'!V32+'ACCOMMODATION FORM'!W32)</f>
        <v>0</v>
      </c>
      <c r="T36" s="155">
        <f>'ACCOMMODATION FORM'!U32</f>
        <v>0</v>
      </c>
      <c r="U36" s="35"/>
      <c r="V36" s="36"/>
      <c r="W36" s="35"/>
      <c r="X36" s="37"/>
    </row>
    <row r="37" spans="1:24" ht="24.95" customHeight="1" x14ac:dyDescent="0.25">
      <c r="A37" s="106"/>
      <c r="B37" s="120">
        <f t="shared" si="0"/>
        <v>21</v>
      </c>
      <c r="C37" s="364">
        <f>'ACCOMMODATION FORM'!C33</f>
        <v>0</v>
      </c>
      <c r="D37" s="365"/>
      <c r="E37" s="362">
        <f>'ACCOMMODATION FORM'!E33</f>
        <v>0</v>
      </c>
      <c r="F37" s="363"/>
      <c r="G37" s="385">
        <f>'ACCOMMODATION FORM'!G33</f>
        <v>0</v>
      </c>
      <c r="H37" s="386"/>
      <c r="I37" s="121">
        <f>'ACCOMMODATION FORM'!I33</f>
        <v>0</v>
      </c>
      <c r="J37" s="122">
        <f>'ACCOMMODATION FORM'!J33</f>
        <v>0</v>
      </c>
      <c r="K37" s="123">
        <f>'ACCOMMODATION FORM'!K33</f>
        <v>0</v>
      </c>
      <c r="L37" s="125">
        <f>'ACCOMMODATION FORM'!L33</f>
        <v>0</v>
      </c>
      <c r="M37" s="124">
        <f>'ACCOMMODATION FORM'!M33</f>
        <v>0</v>
      </c>
      <c r="N37" s="123">
        <f>'ACCOMMODATION FORM'!N33</f>
        <v>0</v>
      </c>
      <c r="O37" s="125">
        <f>'ACCOMMODATION FORM'!O33</f>
        <v>0</v>
      </c>
      <c r="P37" s="125">
        <f>'ACCOMMODATION FORM'!P33</f>
        <v>0</v>
      </c>
      <c r="Q37" s="126">
        <f>'ACCOMMODATION FORM'!Q33</f>
        <v>0</v>
      </c>
      <c r="R37" s="223">
        <f>'ACCOMMODATION FORM'!X33</f>
        <v>0</v>
      </c>
      <c r="S37" s="127">
        <f>SUM('ACCOMMODATION FORM'!V33+'ACCOMMODATION FORM'!W33)</f>
        <v>0</v>
      </c>
      <c r="T37" s="155">
        <f>'ACCOMMODATION FORM'!U33</f>
        <v>0</v>
      </c>
      <c r="U37" s="35"/>
      <c r="V37" s="36"/>
      <c r="W37" s="35"/>
      <c r="X37" s="37"/>
    </row>
    <row r="38" spans="1:24" ht="24.95" customHeight="1" x14ac:dyDescent="0.25">
      <c r="A38" s="106"/>
      <c r="B38" s="120">
        <f t="shared" si="0"/>
        <v>22</v>
      </c>
      <c r="C38" s="364">
        <f>'ACCOMMODATION FORM'!C34</f>
        <v>0</v>
      </c>
      <c r="D38" s="365"/>
      <c r="E38" s="362">
        <f>'ACCOMMODATION FORM'!E34</f>
        <v>0</v>
      </c>
      <c r="F38" s="363"/>
      <c r="G38" s="385">
        <f>'ACCOMMODATION FORM'!G34</f>
        <v>0</v>
      </c>
      <c r="H38" s="386"/>
      <c r="I38" s="121">
        <f>'ACCOMMODATION FORM'!I34</f>
        <v>0</v>
      </c>
      <c r="J38" s="122">
        <f>'ACCOMMODATION FORM'!J34</f>
        <v>0</v>
      </c>
      <c r="K38" s="123">
        <f>'ACCOMMODATION FORM'!K34</f>
        <v>0</v>
      </c>
      <c r="L38" s="125">
        <f>'ACCOMMODATION FORM'!L34</f>
        <v>0</v>
      </c>
      <c r="M38" s="124">
        <f>'ACCOMMODATION FORM'!M34</f>
        <v>0</v>
      </c>
      <c r="N38" s="123">
        <f>'ACCOMMODATION FORM'!N34</f>
        <v>0</v>
      </c>
      <c r="O38" s="125">
        <f>'ACCOMMODATION FORM'!O34</f>
        <v>0</v>
      </c>
      <c r="P38" s="125">
        <f>'ACCOMMODATION FORM'!P34</f>
        <v>0</v>
      </c>
      <c r="Q38" s="126">
        <f>'ACCOMMODATION FORM'!Q34</f>
        <v>0</v>
      </c>
      <c r="R38" s="223">
        <f>'ACCOMMODATION FORM'!X34</f>
        <v>0</v>
      </c>
      <c r="S38" s="127">
        <f>SUM('ACCOMMODATION FORM'!V34+'ACCOMMODATION FORM'!W34)</f>
        <v>0</v>
      </c>
      <c r="T38" s="155">
        <f>'ACCOMMODATION FORM'!U34</f>
        <v>0</v>
      </c>
      <c r="U38" s="35"/>
      <c r="V38" s="36"/>
      <c r="W38" s="35"/>
      <c r="X38" s="37"/>
    </row>
    <row r="39" spans="1:24" ht="24.95" customHeight="1" x14ac:dyDescent="0.25">
      <c r="A39" s="106"/>
      <c r="B39" s="120">
        <f t="shared" si="0"/>
        <v>23</v>
      </c>
      <c r="C39" s="364">
        <f>'ACCOMMODATION FORM'!C35</f>
        <v>0</v>
      </c>
      <c r="D39" s="365"/>
      <c r="E39" s="362">
        <f>'ACCOMMODATION FORM'!E35</f>
        <v>0</v>
      </c>
      <c r="F39" s="363"/>
      <c r="G39" s="385">
        <f>'ACCOMMODATION FORM'!G35</f>
        <v>0</v>
      </c>
      <c r="H39" s="386"/>
      <c r="I39" s="121">
        <f>'ACCOMMODATION FORM'!I35</f>
        <v>0</v>
      </c>
      <c r="J39" s="122">
        <f>'ACCOMMODATION FORM'!J35</f>
        <v>0</v>
      </c>
      <c r="K39" s="123">
        <f>'ACCOMMODATION FORM'!K35</f>
        <v>0</v>
      </c>
      <c r="L39" s="125">
        <f>'ACCOMMODATION FORM'!L35</f>
        <v>0</v>
      </c>
      <c r="M39" s="124">
        <f>'ACCOMMODATION FORM'!M35</f>
        <v>0</v>
      </c>
      <c r="N39" s="123">
        <f>'ACCOMMODATION FORM'!N35</f>
        <v>0</v>
      </c>
      <c r="O39" s="125">
        <f>'ACCOMMODATION FORM'!O35</f>
        <v>0</v>
      </c>
      <c r="P39" s="125">
        <f>'ACCOMMODATION FORM'!P35</f>
        <v>0</v>
      </c>
      <c r="Q39" s="126">
        <f>'ACCOMMODATION FORM'!Q35</f>
        <v>0</v>
      </c>
      <c r="R39" s="223">
        <f>'ACCOMMODATION FORM'!X35</f>
        <v>0</v>
      </c>
      <c r="S39" s="127">
        <f>SUM('ACCOMMODATION FORM'!V35+'ACCOMMODATION FORM'!W35)</f>
        <v>0</v>
      </c>
      <c r="T39" s="155">
        <f>'ACCOMMODATION FORM'!U35</f>
        <v>0</v>
      </c>
      <c r="U39" s="35"/>
      <c r="V39" s="36"/>
      <c r="W39" s="35"/>
      <c r="X39" s="37"/>
    </row>
    <row r="40" spans="1:24" ht="24.95" customHeight="1" x14ac:dyDescent="0.25">
      <c r="A40" s="106"/>
      <c r="B40" s="120">
        <f t="shared" si="0"/>
        <v>24</v>
      </c>
      <c r="C40" s="364">
        <f>'ACCOMMODATION FORM'!C36</f>
        <v>0</v>
      </c>
      <c r="D40" s="365"/>
      <c r="E40" s="362">
        <f>'ACCOMMODATION FORM'!E36</f>
        <v>0</v>
      </c>
      <c r="F40" s="363"/>
      <c r="G40" s="385">
        <f>'ACCOMMODATION FORM'!G36</f>
        <v>0</v>
      </c>
      <c r="H40" s="386"/>
      <c r="I40" s="121">
        <f>'ACCOMMODATION FORM'!I36</f>
        <v>0</v>
      </c>
      <c r="J40" s="122">
        <f>'ACCOMMODATION FORM'!J36</f>
        <v>0</v>
      </c>
      <c r="K40" s="123">
        <f>'ACCOMMODATION FORM'!K36</f>
        <v>0</v>
      </c>
      <c r="L40" s="125">
        <f>'ACCOMMODATION FORM'!L36</f>
        <v>0</v>
      </c>
      <c r="M40" s="124">
        <f>'ACCOMMODATION FORM'!M36</f>
        <v>0</v>
      </c>
      <c r="N40" s="123">
        <f>'ACCOMMODATION FORM'!N36</f>
        <v>0</v>
      </c>
      <c r="O40" s="125">
        <f>'ACCOMMODATION FORM'!O36</f>
        <v>0</v>
      </c>
      <c r="P40" s="125">
        <f>'ACCOMMODATION FORM'!P36</f>
        <v>0</v>
      </c>
      <c r="Q40" s="126">
        <f>'ACCOMMODATION FORM'!Q36</f>
        <v>0</v>
      </c>
      <c r="R40" s="223">
        <f>'ACCOMMODATION FORM'!X36</f>
        <v>0</v>
      </c>
      <c r="S40" s="127">
        <f>SUM('ACCOMMODATION FORM'!V36+'ACCOMMODATION FORM'!W36)</f>
        <v>0</v>
      </c>
      <c r="T40" s="155">
        <f>'ACCOMMODATION FORM'!U36</f>
        <v>0</v>
      </c>
      <c r="W40" s="35"/>
      <c r="X40" s="37"/>
    </row>
    <row r="41" spans="1:24" ht="24.95" customHeight="1" thickBot="1" x14ac:dyDescent="0.3">
      <c r="A41" s="106"/>
      <c r="B41" s="128">
        <f t="shared" si="0"/>
        <v>25</v>
      </c>
      <c r="C41" s="364">
        <f>'ACCOMMODATION FORM'!C37</f>
        <v>0</v>
      </c>
      <c r="D41" s="365"/>
      <c r="E41" s="379">
        <f>'ACCOMMODATION FORM'!E37</f>
        <v>0</v>
      </c>
      <c r="F41" s="380"/>
      <c r="G41" s="383">
        <f>'ACCOMMODATION FORM'!G37</f>
        <v>0</v>
      </c>
      <c r="H41" s="384"/>
      <c r="I41" s="129">
        <f>'ACCOMMODATION FORM'!I37</f>
        <v>0</v>
      </c>
      <c r="J41" s="130">
        <f>'ACCOMMODATION FORM'!J37</f>
        <v>0</v>
      </c>
      <c r="K41" s="131">
        <f>'ACCOMMODATION FORM'!K37</f>
        <v>0</v>
      </c>
      <c r="L41" s="133">
        <f>'ACCOMMODATION FORM'!L37</f>
        <v>0</v>
      </c>
      <c r="M41" s="132">
        <f>'ACCOMMODATION FORM'!M37</f>
        <v>0</v>
      </c>
      <c r="N41" s="131">
        <f>'ACCOMMODATION FORM'!N37</f>
        <v>0</v>
      </c>
      <c r="O41" s="133">
        <f>'ACCOMMODATION FORM'!O37</f>
        <v>0</v>
      </c>
      <c r="P41" s="133">
        <f>'ACCOMMODATION FORM'!P37</f>
        <v>0</v>
      </c>
      <c r="Q41" s="126">
        <f>'ACCOMMODATION FORM'!Q37</f>
        <v>0</v>
      </c>
      <c r="R41" s="224">
        <f>'ACCOMMODATION FORM'!X37</f>
        <v>0</v>
      </c>
      <c r="S41" s="225">
        <f>SUM('ACCOMMODATION FORM'!V37+'ACCOMMODATION FORM'!W37)</f>
        <v>0</v>
      </c>
      <c r="T41" s="156">
        <f>'ACCOMMODATION FORM'!U37</f>
        <v>0</v>
      </c>
      <c r="X41" s="38"/>
    </row>
    <row r="42" spans="1:24" ht="30" customHeight="1" thickTop="1" thickBot="1" x14ac:dyDescent="0.3">
      <c r="A42" s="106"/>
      <c r="B42" s="134"/>
      <c r="C42" s="135"/>
      <c r="D42" s="136"/>
      <c r="E42" s="136"/>
      <c r="F42" s="135"/>
      <c r="G42" s="137"/>
      <c r="H42" s="137"/>
      <c r="I42" s="137"/>
      <c r="J42" s="137"/>
      <c r="K42" s="138"/>
      <c r="L42" s="138"/>
      <c r="M42" s="138"/>
      <c r="N42" s="139"/>
      <c r="O42" s="138"/>
      <c r="P42" s="413" t="s">
        <v>6</v>
      </c>
      <c r="Q42" s="413"/>
      <c r="R42" s="413"/>
      <c r="S42" s="413"/>
      <c r="T42" s="154">
        <f>SUM(T17:T41)</f>
        <v>0</v>
      </c>
      <c r="U42" s="38"/>
      <c r="V42" s="38"/>
      <c r="W42" s="38"/>
      <c r="X42" s="38"/>
    </row>
    <row r="43" spans="1:24" ht="43.15" customHeight="1" thickTop="1" thickBot="1" x14ac:dyDescent="0.4">
      <c r="A43" s="106"/>
      <c r="B43" s="297" t="s">
        <v>35</v>
      </c>
      <c r="C43" s="387"/>
      <c r="D43" s="94">
        <v>44811</v>
      </c>
      <c r="E43" s="95">
        <v>44812</v>
      </c>
      <c r="F43" s="95">
        <v>44813</v>
      </c>
      <c r="G43" s="95">
        <v>44814</v>
      </c>
      <c r="H43" s="95">
        <v>44815</v>
      </c>
      <c r="I43" s="173">
        <v>44816</v>
      </c>
      <c r="J43" s="231" t="s">
        <v>8</v>
      </c>
      <c r="K43" s="208"/>
      <c r="L43" s="208"/>
      <c r="M43" s="226"/>
      <c r="N43" s="139"/>
      <c r="O43" s="140"/>
      <c r="P43" s="348" t="s">
        <v>49</v>
      </c>
      <c r="Q43" s="349"/>
      <c r="R43" s="349"/>
      <c r="S43" s="350"/>
      <c r="T43" s="354">
        <f>T42+(J44*18)+(J45*20)</f>
        <v>0</v>
      </c>
      <c r="U43" s="39"/>
      <c r="V43" s="40"/>
    </row>
    <row r="44" spans="1:24" ht="30" customHeight="1" thickBot="1" x14ac:dyDescent="0.4">
      <c r="A44" s="106"/>
      <c r="B44" s="381" t="s">
        <v>64</v>
      </c>
      <c r="C44" s="382"/>
      <c r="D44" s="141">
        <f>'ACCOMMODATION FORM'!D40</f>
        <v>0</v>
      </c>
      <c r="E44" s="142">
        <f>'ACCOMMODATION FORM'!E40</f>
        <v>0</v>
      </c>
      <c r="F44" s="142">
        <f>'ACCOMMODATION FORM'!F40</f>
        <v>0</v>
      </c>
      <c r="G44" s="142">
        <f>'ACCOMMODATION FORM'!G40</f>
        <v>0</v>
      </c>
      <c r="H44" s="142">
        <f>'ACCOMMODATION FORM'!H40</f>
        <v>0</v>
      </c>
      <c r="I44" s="235">
        <f>'ACCOMMODATION FORM'!I40</f>
        <v>0</v>
      </c>
      <c r="J44" s="143">
        <f>'ACCOMMODATION FORM'!J40</f>
        <v>0</v>
      </c>
      <c r="K44" s="227"/>
      <c r="L44" s="227"/>
      <c r="M44" s="228"/>
      <c r="N44" s="144"/>
      <c r="O44" s="140"/>
      <c r="P44" s="351"/>
      <c r="Q44" s="352"/>
      <c r="R44" s="352"/>
      <c r="S44" s="353"/>
      <c r="T44" s="355"/>
      <c r="U44" s="39"/>
      <c r="V44" s="40"/>
    </row>
    <row r="45" spans="1:24" ht="22.5" thickTop="1" thickBot="1" x14ac:dyDescent="0.4">
      <c r="A45" s="106"/>
      <c r="B45" s="375" t="s">
        <v>61</v>
      </c>
      <c r="C45" s="376"/>
      <c r="D45" s="145">
        <f>'ACCOMMODATION FORM'!D41</f>
        <v>0</v>
      </c>
      <c r="E45" s="146">
        <f>'ACCOMMODATION FORM'!E41</f>
        <v>0</v>
      </c>
      <c r="F45" s="146">
        <f>'ACCOMMODATION FORM'!F41</f>
        <v>0</v>
      </c>
      <c r="G45" s="146">
        <f>'ACCOMMODATION FORM'!G41</f>
        <v>0</v>
      </c>
      <c r="H45" s="146">
        <f>'ACCOMMODATION FORM'!H41</f>
        <v>0</v>
      </c>
      <c r="I45" s="236">
        <f>'ACCOMMODATION FORM'!I41</f>
        <v>0</v>
      </c>
      <c r="J45" s="147">
        <f>'ACCOMMODATION FORM'!J41</f>
        <v>0</v>
      </c>
      <c r="K45" s="229"/>
      <c r="L45" s="229"/>
      <c r="M45" s="230"/>
      <c r="N45" s="148"/>
      <c r="O45" s="149"/>
      <c r="P45" s="150"/>
      <c r="Q45" s="151"/>
      <c r="R45" s="151"/>
      <c r="S45" s="151"/>
      <c r="T45" s="157"/>
      <c r="U45" s="39"/>
      <c r="V45" s="40"/>
    </row>
    <row r="46" spans="1:24" ht="20.100000000000001" customHeight="1" thickTop="1" x14ac:dyDescent="0.35">
      <c r="A46" s="29"/>
      <c r="H46" s="41"/>
    </row>
    <row r="47" spans="1:24" ht="20.100000000000001" customHeight="1" x14ac:dyDescent="0.25">
      <c r="A47" s="29"/>
    </row>
    <row r="48" spans="1:24" ht="21" x14ac:dyDescent="0.35">
      <c r="H48" s="41"/>
    </row>
    <row r="50" spans="8:8" ht="21" x14ac:dyDescent="0.35">
      <c r="H50" s="41"/>
    </row>
  </sheetData>
  <sheetProtection algorithmName="SHA-512" hashValue="gca9rQH+H47kXa+jbNjg+ApRVJvKucYMDCEeFGhgX92QNu7Yg6l5lgb4MGqv1C6n8pfwP5LElg7r4nqO5r69/A==" saltValue="TeEyK7OJgs79VUbs03vowg==" spinCount="100000" sheet="1" objects="1" scenarios="1" formatCells="0" formatColumns="0" formatRows="0" insertColumns="0" insertRows="0" insertHyperlinks="0" deleteColumns="0" deleteRows="0" sort="0" autoFilter="0" pivotTables="0"/>
  <mergeCells count="104">
    <mergeCell ref="S15:S16"/>
    <mergeCell ref="G27:H27"/>
    <mergeCell ref="G28:H28"/>
    <mergeCell ref="G29:H29"/>
    <mergeCell ref="G30:H30"/>
    <mergeCell ref="G22:H22"/>
    <mergeCell ref="G23:H23"/>
    <mergeCell ref="B3:F3"/>
    <mergeCell ref="B4:F4"/>
    <mergeCell ref="B5:G5"/>
    <mergeCell ref="G19:H19"/>
    <mergeCell ref="G21:H21"/>
    <mergeCell ref="G18:H18"/>
    <mergeCell ref="C26:D26"/>
    <mergeCell ref="G24:H24"/>
    <mergeCell ref="B2:T2"/>
    <mergeCell ref="N12:S12"/>
    <mergeCell ref="N3:T5"/>
    <mergeCell ref="B6:T6"/>
    <mergeCell ref="B7:J7"/>
    <mergeCell ref="B8:J11"/>
    <mergeCell ref="B12:J12"/>
    <mergeCell ref="C28:D28"/>
    <mergeCell ref="P42:S42"/>
    <mergeCell ref="E31:F31"/>
    <mergeCell ref="E32:F32"/>
    <mergeCell ref="E33:F33"/>
    <mergeCell ref="E34:F34"/>
    <mergeCell ref="E36:F36"/>
    <mergeCell ref="I15:I16"/>
    <mergeCell ref="J15:J16"/>
    <mergeCell ref="B15:B16"/>
    <mergeCell ref="C15:D16"/>
    <mergeCell ref="E15:F16"/>
    <mergeCell ref="G15:H16"/>
    <mergeCell ref="G25:H25"/>
    <mergeCell ref="G26:H26"/>
    <mergeCell ref="G17:H17"/>
    <mergeCell ref="G20:H20"/>
    <mergeCell ref="B44:C44"/>
    <mergeCell ref="G41:H41"/>
    <mergeCell ref="G32:H32"/>
    <mergeCell ref="G33:H33"/>
    <mergeCell ref="G34:H34"/>
    <mergeCell ref="G35:H35"/>
    <mergeCell ref="G36:H36"/>
    <mergeCell ref="G31:H31"/>
    <mergeCell ref="C40:D40"/>
    <mergeCell ref="E35:F35"/>
    <mergeCell ref="E37:F37"/>
    <mergeCell ref="G37:H37"/>
    <mergeCell ref="G38:H38"/>
    <mergeCell ref="G39:H39"/>
    <mergeCell ref="G40:H40"/>
    <mergeCell ref="E38:F38"/>
    <mergeCell ref="B43:C43"/>
    <mergeCell ref="B45:C45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C41:D41"/>
    <mergeCell ref="E41:F41"/>
    <mergeCell ref="C24:D24"/>
    <mergeCell ref="C22:D22"/>
    <mergeCell ref="C19:D19"/>
    <mergeCell ref="C20:D20"/>
    <mergeCell ref="C31:D31"/>
    <mergeCell ref="C17:D17"/>
    <mergeCell ref="C18:D18"/>
    <mergeCell ref="R15:R16"/>
    <mergeCell ref="P43:S44"/>
    <mergeCell ref="T43:T44"/>
    <mergeCell ref="N8:T11"/>
    <mergeCell ref="Q14:T14"/>
    <mergeCell ref="E39:F39"/>
    <mergeCell ref="E40:F40"/>
    <mergeCell ref="C25:D25"/>
    <mergeCell ref="C21:D21"/>
    <mergeCell ref="C23:D23"/>
    <mergeCell ref="C29:D29"/>
    <mergeCell ref="C30:D30"/>
    <mergeCell ref="C27:D27"/>
    <mergeCell ref="C39:D39"/>
    <mergeCell ref="C36:D36"/>
    <mergeCell ref="C37:D37"/>
    <mergeCell ref="C38:D38"/>
    <mergeCell ref="C32:D32"/>
    <mergeCell ref="C33:D33"/>
    <mergeCell ref="C34:D34"/>
    <mergeCell ref="C35:D35"/>
    <mergeCell ref="B14:J14"/>
    <mergeCell ref="K14:M14"/>
    <mergeCell ref="N14:P14"/>
  </mergeCells>
  <phoneticPr fontId="14" type="noConversion"/>
  <dataValidations count="4">
    <dataValidation type="list" allowBlank="1" showInputMessage="1" showErrorMessage="1" sqref="K44:L45 D44:H45" xr:uid="{00000000-0002-0000-0100-000000000000}">
      <formula1>"0,1,2,3,4,5,6,7,8,9,10,11,12,13,14,15,16,17,18,19,20,21,22,23,24,25"</formula1>
    </dataValidation>
    <dataValidation type="list" allowBlank="1" showInputMessage="1" showErrorMessage="1" sqref="G42:J42" xr:uid="{00000000-0002-0000-0100-000001000000}">
      <formula1>"ATHLETE, COACH, TEAM LEADER, OFFICIAL, PHYSIO"</formula1>
    </dataValidation>
    <dataValidation type="list" allowBlank="1" showInputMessage="1" showErrorMessage="1" sqref="K42:M42 O42 N43" xr:uid="{00000000-0002-0000-0100-000002000000}">
      <formula1>"0,1"</formula1>
    </dataValidation>
    <dataValidation type="list" allowBlank="1" showInputMessage="1" showErrorMessage="1" sqref="N42" xr:uid="{00000000-0002-0000-0100-000003000000}">
      <formula1>"1, 0"</formula1>
    </dataValidation>
  </dataValidations>
  <printOptions horizontalCentered="1"/>
  <pageMargins left="0.11811023622047245" right="0.11811023622047245" top="0.43307086614173229" bottom="0.15748031496062992" header="0.15748031496062992" footer="0.15748031496062992"/>
  <pageSetup paperSize="9" scale="55" orientation="portrait" r:id="rId1"/>
  <ignoredErrors>
    <ignoredError sqref="G18:H41 C17:D41 J17 J18:J41 H1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18"/>
  <sheetViews>
    <sheetView zoomScale="80" zoomScaleNormal="80" workbookViewId="0">
      <selection activeCell="T13" sqref="T13"/>
    </sheetView>
  </sheetViews>
  <sheetFormatPr defaultColWidth="9.140625" defaultRowHeight="15" x14ac:dyDescent="0.25"/>
  <cols>
    <col min="1" max="1" width="3.5703125" style="12" customWidth="1"/>
    <col min="2" max="2" width="4.140625" style="12" customWidth="1"/>
    <col min="3" max="3" width="14.7109375" style="12" customWidth="1"/>
    <col min="4" max="8" width="12.7109375" style="12" customWidth="1"/>
    <col min="9" max="9" width="8.7109375" style="12" customWidth="1"/>
    <col min="10" max="10" width="14.7109375" style="12" customWidth="1"/>
    <col min="11" max="15" width="12.7109375" style="12" customWidth="1"/>
    <col min="16" max="17" width="8.7109375" style="12" customWidth="1"/>
    <col min="18" max="16384" width="9.140625" style="12"/>
  </cols>
  <sheetData>
    <row r="1" spans="2:17" ht="15.75" thickBot="1" x14ac:dyDescent="0.3"/>
    <row r="2" spans="2:17" ht="80.099999999999994" customHeight="1" thickTop="1" thickBot="1" x14ac:dyDescent="0.3">
      <c r="B2" s="388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90"/>
    </row>
    <row r="3" spans="2:17" ht="30" customHeight="1" thickTop="1" x14ac:dyDescent="0.4">
      <c r="B3" s="458" t="str">
        <f>'ACCOMMODATION FORM'!B3:F3</f>
        <v xml:space="preserve">EUROPEAN JUDO OPEN </v>
      </c>
      <c r="C3" s="459"/>
      <c r="D3" s="459"/>
      <c r="E3" s="459"/>
      <c r="F3" s="459"/>
      <c r="G3" s="31"/>
      <c r="H3" s="31"/>
      <c r="I3" s="30"/>
      <c r="J3" s="30"/>
      <c r="K3" s="65"/>
      <c r="L3" s="438" t="s">
        <v>67</v>
      </c>
      <c r="M3" s="439"/>
      <c r="N3" s="439"/>
      <c r="O3" s="439"/>
      <c r="P3" s="440"/>
      <c r="Q3" s="11"/>
    </row>
    <row r="4" spans="2:17" ht="30" customHeight="1" x14ac:dyDescent="0.4">
      <c r="B4" s="458" t="str">
        <f>'ACCOMMODATION FORM'!B4</f>
        <v>Men &amp; Women - Riccione (Italy)</v>
      </c>
      <c r="C4" s="459"/>
      <c r="D4" s="459"/>
      <c r="E4" s="459"/>
      <c r="F4" s="459"/>
      <c r="G4" s="31"/>
      <c r="H4" s="31"/>
      <c r="I4"/>
      <c r="J4" s="31"/>
      <c r="K4" s="65"/>
      <c r="L4" s="441"/>
      <c r="M4" s="442"/>
      <c r="N4" s="442"/>
      <c r="O4" s="442"/>
      <c r="P4" s="443"/>
      <c r="Q4" s="10"/>
    </row>
    <row r="5" spans="2:17" ht="30" customHeight="1" thickBot="1" x14ac:dyDescent="0.45">
      <c r="B5" s="458" t="str">
        <f>'ACCOMMODATION FORM'!B5</f>
        <v>10th - 11th  September 2022</v>
      </c>
      <c r="C5" s="459"/>
      <c r="D5" s="459"/>
      <c r="E5" s="459"/>
      <c r="F5" s="459"/>
      <c r="G5" s="459"/>
      <c r="H5" s="66"/>
      <c r="I5" s="31"/>
      <c r="J5" s="31"/>
      <c r="K5" s="65"/>
      <c r="L5" s="444"/>
      <c r="M5" s="445"/>
      <c r="N5" s="445"/>
      <c r="O5" s="445"/>
      <c r="P5" s="446"/>
      <c r="Q5" s="11"/>
    </row>
    <row r="6" spans="2:17" ht="39.950000000000003" customHeight="1" thickTop="1" thickBot="1" x14ac:dyDescent="0.3">
      <c r="B6" s="447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11"/>
    </row>
    <row r="7" spans="2:17" ht="33" customHeight="1" thickTop="1" thickBot="1" x14ac:dyDescent="0.4">
      <c r="B7" s="460" t="str">
        <f>'ACCOMMODATION FORM'!B7:D7</f>
        <v>COUNTRY:</v>
      </c>
      <c r="C7" s="461"/>
      <c r="D7" s="461"/>
      <c r="E7" s="435">
        <f>'ACCOMMODATION FORM'!$E$7</f>
        <v>0</v>
      </c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7"/>
      <c r="Q7" s="11"/>
    </row>
    <row r="8" spans="2:17" ht="24.95" customHeight="1" thickTop="1" x14ac:dyDescent="0.25">
      <c r="B8" s="452" t="s">
        <v>33</v>
      </c>
      <c r="C8" s="453"/>
      <c r="D8" s="453"/>
      <c r="E8" s="450" t="s">
        <v>32</v>
      </c>
      <c r="F8" s="450"/>
      <c r="G8" s="450"/>
      <c r="H8" s="450"/>
      <c r="I8" s="450" t="s">
        <v>50</v>
      </c>
      <c r="J8" s="450"/>
      <c r="K8" s="462" t="s">
        <v>51</v>
      </c>
      <c r="L8" s="462"/>
      <c r="M8" s="462"/>
      <c r="N8" s="450" t="s">
        <v>52</v>
      </c>
      <c r="O8" s="450"/>
      <c r="P8" s="451"/>
      <c r="Q8" s="11"/>
    </row>
    <row r="9" spans="2:17" ht="24.95" customHeight="1" thickBot="1" x14ac:dyDescent="0.3">
      <c r="B9" s="454"/>
      <c r="C9" s="455"/>
      <c r="D9" s="455"/>
      <c r="E9" s="463"/>
      <c r="F9" s="463"/>
      <c r="G9" s="463"/>
      <c r="H9" s="463"/>
      <c r="I9" s="463"/>
      <c r="J9" s="463"/>
      <c r="K9" s="456"/>
      <c r="L9" s="456"/>
      <c r="M9" s="456"/>
      <c r="N9" s="456"/>
      <c r="O9" s="456"/>
      <c r="P9" s="457"/>
      <c r="Q9" s="11"/>
    </row>
    <row r="10" spans="2:17" ht="24.95" customHeight="1" thickTop="1" thickBot="1" x14ac:dyDescent="0.3">
      <c r="B10" s="67"/>
      <c r="C10" s="466" t="s">
        <v>46</v>
      </c>
      <c r="D10" s="467"/>
      <c r="E10" s="467"/>
      <c r="F10" s="467"/>
      <c r="G10" s="467"/>
      <c r="H10" s="467"/>
      <c r="I10" s="467"/>
      <c r="J10" s="466" t="s">
        <v>47</v>
      </c>
      <c r="K10" s="467"/>
      <c r="L10" s="467"/>
      <c r="M10" s="467"/>
      <c r="N10" s="467"/>
      <c r="O10" s="467"/>
      <c r="P10" s="468"/>
    </row>
    <row r="11" spans="2:17" ht="121.5" customHeight="1" thickTop="1" x14ac:dyDescent="0.25">
      <c r="B11" s="464" t="s">
        <v>1</v>
      </c>
      <c r="C11" s="45" t="s">
        <v>22</v>
      </c>
      <c r="D11" s="469" t="s">
        <v>4</v>
      </c>
      <c r="E11" s="469" t="s">
        <v>21</v>
      </c>
      <c r="F11" s="469" t="s">
        <v>17</v>
      </c>
      <c r="G11" s="469" t="s">
        <v>18</v>
      </c>
      <c r="H11" s="469" t="s">
        <v>45</v>
      </c>
      <c r="I11" s="474" t="s">
        <v>19</v>
      </c>
      <c r="J11" s="49" t="s">
        <v>24</v>
      </c>
      <c r="K11" s="469" t="s">
        <v>5</v>
      </c>
      <c r="L11" s="469" t="s">
        <v>23</v>
      </c>
      <c r="M11" s="469" t="s">
        <v>18</v>
      </c>
      <c r="N11" s="469" t="s">
        <v>28</v>
      </c>
      <c r="O11" s="469" t="s">
        <v>45</v>
      </c>
      <c r="P11" s="471" t="s">
        <v>20</v>
      </c>
    </row>
    <row r="12" spans="2:17" ht="24.95" customHeight="1" x14ac:dyDescent="0.25">
      <c r="B12" s="465"/>
      <c r="C12" s="46" t="s">
        <v>26</v>
      </c>
      <c r="D12" s="470"/>
      <c r="E12" s="473"/>
      <c r="F12" s="473"/>
      <c r="G12" s="473"/>
      <c r="H12" s="473"/>
      <c r="I12" s="475"/>
      <c r="J12" s="46" t="s">
        <v>25</v>
      </c>
      <c r="K12" s="473"/>
      <c r="L12" s="473"/>
      <c r="M12" s="473"/>
      <c r="N12" s="473"/>
      <c r="O12" s="473"/>
      <c r="P12" s="472"/>
    </row>
    <row r="13" spans="2:17" ht="24.95" customHeight="1" x14ac:dyDescent="0.25">
      <c r="B13" s="47">
        <v>1</v>
      </c>
      <c r="C13" s="53"/>
      <c r="D13" s="54"/>
      <c r="E13" s="54"/>
      <c r="F13" s="54"/>
      <c r="G13" s="55"/>
      <c r="H13" s="55"/>
      <c r="I13" s="56"/>
      <c r="J13" s="53"/>
      <c r="K13" s="55"/>
      <c r="L13" s="166"/>
      <c r="M13" s="55"/>
      <c r="N13" s="55"/>
      <c r="O13" s="55"/>
      <c r="P13" s="158"/>
    </row>
    <row r="14" spans="2:17" ht="24.95" customHeight="1" x14ac:dyDescent="0.25">
      <c r="B14" s="47">
        <f>B13+1</f>
        <v>2</v>
      </c>
      <c r="C14" s="53"/>
      <c r="D14" s="54"/>
      <c r="E14" s="54"/>
      <c r="F14" s="54"/>
      <c r="G14" s="55"/>
      <c r="H14" s="55"/>
      <c r="I14" s="56"/>
      <c r="J14" s="53"/>
      <c r="K14" s="55"/>
      <c r="L14" s="54"/>
      <c r="M14" s="55"/>
      <c r="N14" s="55"/>
      <c r="O14" s="55"/>
      <c r="P14" s="158"/>
    </row>
    <row r="15" spans="2:17" ht="24.95" customHeight="1" x14ac:dyDescent="0.25">
      <c r="B15" s="48">
        <v>3</v>
      </c>
      <c r="C15" s="57"/>
      <c r="D15" s="58"/>
      <c r="E15" s="58"/>
      <c r="F15" s="58"/>
      <c r="G15" s="59"/>
      <c r="H15" s="59"/>
      <c r="I15" s="60"/>
      <c r="J15" s="57"/>
      <c r="K15" s="59"/>
      <c r="L15" s="54"/>
      <c r="M15" s="59"/>
      <c r="N15" s="59"/>
      <c r="O15" s="59"/>
      <c r="P15" s="159"/>
    </row>
    <row r="16" spans="2:17" ht="24.95" customHeight="1" x14ac:dyDescent="0.25">
      <c r="B16" s="48">
        <v>4</v>
      </c>
      <c r="C16" s="57"/>
      <c r="D16" s="58"/>
      <c r="E16" s="58"/>
      <c r="F16" s="58"/>
      <c r="G16" s="59"/>
      <c r="H16" s="59"/>
      <c r="I16" s="60"/>
      <c r="J16" s="57"/>
      <c r="K16" s="59"/>
      <c r="L16" s="54"/>
      <c r="M16" s="59"/>
      <c r="N16" s="59"/>
      <c r="O16" s="59"/>
      <c r="P16" s="159"/>
    </row>
    <row r="17" spans="2:16" ht="24.95" customHeight="1" thickBot="1" x14ac:dyDescent="0.3">
      <c r="B17" s="50">
        <v>5</v>
      </c>
      <c r="C17" s="61"/>
      <c r="D17" s="62"/>
      <c r="E17" s="62"/>
      <c r="F17" s="62"/>
      <c r="G17" s="63"/>
      <c r="H17" s="63"/>
      <c r="I17" s="64"/>
      <c r="J17" s="61"/>
      <c r="K17" s="63"/>
      <c r="L17" s="62"/>
      <c r="M17" s="63"/>
      <c r="N17" s="63"/>
      <c r="O17" s="63"/>
      <c r="P17" s="160"/>
    </row>
    <row r="18" spans="2:16" ht="15.75" thickTop="1" x14ac:dyDescent="0.25"/>
  </sheetData>
  <sheetProtection algorithmName="SHA-512" hashValue="IlLc5QEeknMdOC+fJYyUzCPVUx6+i0OeGLpB6RmmqWYD18BDKzyGBFY9wjn5XJup18X40R+c8JFupAgKXTpqUg==" saltValue="9RNOkxKkt0587f7XPzd9tQ==" spinCount="100000" sheet="1" objects="1" scenarios="1"/>
  <mergeCells count="32">
    <mergeCell ref="I8:J8"/>
    <mergeCell ref="B11:B12"/>
    <mergeCell ref="J10:P10"/>
    <mergeCell ref="C10:I10"/>
    <mergeCell ref="D11:D12"/>
    <mergeCell ref="P11:P12"/>
    <mergeCell ref="K11:K12"/>
    <mergeCell ref="E11:E12"/>
    <mergeCell ref="O11:O12"/>
    <mergeCell ref="N11:N12"/>
    <mergeCell ref="M11:M12"/>
    <mergeCell ref="L11:L12"/>
    <mergeCell ref="F11:F12"/>
    <mergeCell ref="G11:G12"/>
    <mergeCell ref="H11:H12"/>
    <mergeCell ref="I11:I12"/>
    <mergeCell ref="E7:P7"/>
    <mergeCell ref="B2:P2"/>
    <mergeCell ref="L3:P5"/>
    <mergeCell ref="B6:P6"/>
    <mergeCell ref="N8:P8"/>
    <mergeCell ref="B8:D9"/>
    <mergeCell ref="N9:P9"/>
    <mergeCell ref="B3:F3"/>
    <mergeCell ref="B4:F4"/>
    <mergeCell ref="B5:G5"/>
    <mergeCell ref="B7:D7"/>
    <mergeCell ref="E8:H8"/>
    <mergeCell ref="K8:M8"/>
    <mergeCell ref="K9:M9"/>
    <mergeCell ref="I9:J9"/>
    <mergeCell ref="E9:H9"/>
  </mergeCells>
  <dataValidations count="1">
    <dataValidation type="list" allowBlank="1" showInputMessage="1" showErrorMessage="1" sqref="J13:J17 C13:C17" xr:uid="{00000000-0002-0000-0200-000000000000}">
      <formula1>"PLANE,TRAIN,CAR"</formula1>
    </dataValidation>
  </dataValidations>
  <printOptions horizontalCentered="1" verticalCentered="1"/>
  <pageMargins left="0.11811023622047245" right="0.11811023622047245" top="0.39370078740157483" bottom="0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ACCOMMODATION FORM</vt:lpstr>
      <vt:lpstr>PRE-INVOICE  </vt:lpstr>
      <vt:lpstr>TRAVEL FORM</vt:lpstr>
      <vt:lpstr>'ACCOMMODATION FORM'!Area_stampa</vt:lpstr>
      <vt:lpstr>'PRE-INVOICE  '!Area_stampa</vt:lpstr>
      <vt:lpstr>'TRAVEL FORM'!Area_stampa</vt:lpstr>
      <vt:lpstr>N°_SINGLE_ROOM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bfoschi</dc:creator>
  <cp:lastModifiedBy>Riccardo Oroni</cp:lastModifiedBy>
  <cp:lastPrinted>2022-08-04T13:25:43Z</cp:lastPrinted>
  <dcterms:created xsi:type="dcterms:W3CDTF">2018-07-27T11:03:53Z</dcterms:created>
  <dcterms:modified xsi:type="dcterms:W3CDTF">2022-08-09T09:05:50Z</dcterms:modified>
</cp:coreProperties>
</file>