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 &amp; Camps\2019\OTC\Rome\"/>
    </mc:Choice>
  </mc:AlternateContent>
  <xr:revisionPtr revIDLastSave="0" documentId="8_{A4893983-1268-4827-8AC0-A698383DCEE8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HOTEL" sheetId="1" r:id="rId1"/>
    <sheet name="PRE-INVOICE" sheetId="3" r:id="rId2"/>
  </sheets>
  <definedNames>
    <definedName name="_xlnm._FilterDatabase" localSheetId="0" hidden="1">HOTEL!$F$9:$F$33</definedName>
    <definedName name="_xlnm._FilterDatabase" localSheetId="1" hidden="1">'PRE-INVOICE'!$F$9:$F$36</definedName>
    <definedName name="_xlnm.Print_Area" localSheetId="0">HOTEL!$A$1:$L$34</definedName>
    <definedName name="_xlnm.Print_Area" localSheetId="1">'PRE-INVOICE'!$A$1:$L$38</definedName>
    <definedName name="N°_SINGLE_ROOM">HOTEL!$H$9:$J$33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3" l="1"/>
  <c r="C26" i="3"/>
  <c r="D26" i="3"/>
  <c r="E26" i="3"/>
  <c r="F26" i="3"/>
  <c r="H26" i="3"/>
  <c r="J26" i="3"/>
  <c r="B27" i="3"/>
  <c r="C27" i="3"/>
  <c r="D27" i="3"/>
  <c r="E27" i="3"/>
  <c r="F27" i="3"/>
  <c r="H27" i="3"/>
  <c r="J27" i="3"/>
  <c r="B28" i="3"/>
  <c r="C28" i="3"/>
  <c r="D28" i="3"/>
  <c r="E28" i="3"/>
  <c r="F28" i="3"/>
  <c r="H28" i="3"/>
  <c r="J28" i="3"/>
  <c r="B29" i="3"/>
  <c r="C29" i="3"/>
  <c r="D29" i="3"/>
  <c r="E29" i="3"/>
  <c r="F29" i="3"/>
  <c r="H29" i="3"/>
  <c r="J29" i="3"/>
  <c r="B30" i="3"/>
  <c r="C30" i="3"/>
  <c r="D30" i="3"/>
  <c r="E30" i="3"/>
  <c r="F30" i="3"/>
  <c r="H30" i="3"/>
  <c r="J30" i="3"/>
  <c r="B31" i="3"/>
  <c r="C31" i="3"/>
  <c r="D31" i="3"/>
  <c r="E31" i="3"/>
  <c r="F31" i="3"/>
  <c r="H31" i="3"/>
  <c r="J31" i="3"/>
  <c r="B32" i="3"/>
  <c r="C32" i="3"/>
  <c r="D32" i="3"/>
  <c r="E32" i="3"/>
  <c r="F32" i="3"/>
  <c r="H32" i="3"/>
  <c r="J32" i="3"/>
  <c r="B33" i="3"/>
  <c r="C33" i="3"/>
  <c r="D33" i="3"/>
  <c r="E33" i="3"/>
  <c r="F33" i="3"/>
  <c r="H33" i="3"/>
  <c r="J33" i="3"/>
  <c r="B34" i="3"/>
  <c r="C34" i="3"/>
  <c r="D34" i="3"/>
  <c r="E34" i="3"/>
  <c r="F34" i="3"/>
  <c r="H34" i="3"/>
  <c r="J34" i="3"/>
  <c r="B35" i="3"/>
  <c r="C35" i="3"/>
  <c r="D35" i="3"/>
  <c r="E35" i="3"/>
  <c r="F35" i="3"/>
  <c r="H35" i="3"/>
  <c r="J35" i="3"/>
  <c r="B36" i="3"/>
  <c r="C36" i="3"/>
  <c r="D36" i="3"/>
  <c r="E36" i="3"/>
  <c r="F36" i="3"/>
  <c r="H36" i="3"/>
  <c r="J36" i="3"/>
  <c r="L37" i="1"/>
  <c r="G35" i="3" l="1"/>
  <c r="I35" i="3" s="1"/>
  <c r="G34" i="3"/>
  <c r="K34" i="3" s="1"/>
  <c r="G33" i="3"/>
  <c r="I33" i="3" s="1"/>
  <c r="G32" i="3"/>
  <c r="K32" i="3" s="1"/>
  <c r="G30" i="3"/>
  <c r="G29" i="3"/>
  <c r="K29" i="3" s="1"/>
  <c r="G28" i="3"/>
  <c r="K28" i="3" s="1"/>
  <c r="G27" i="3"/>
  <c r="K27" i="3" s="1"/>
  <c r="G26" i="3"/>
  <c r="I26" i="3" s="1"/>
  <c r="G36" i="3"/>
  <c r="K36" i="3" s="1"/>
  <c r="G31" i="3"/>
  <c r="I31" i="3" s="1"/>
  <c r="K35" i="3"/>
  <c r="I32" i="3"/>
  <c r="K30" i="3"/>
  <c r="I30" i="3"/>
  <c r="I27" i="3"/>
  <c r="L33" i="3" l="1"/>
  <c r="K31" i="3"/>
  <c r="L31" i="3" s="1"/>
  <c r="K26" i="3"/>
  <c r="L26" i="3" s="1"/>
  <c r="K33" i="3"/>
  <c r="L27" i="3"/>
  <c r="I29" i="3"/>
  <c r="L29" i="3" s="1"/>
  <c r="I28" i="3"/>
  <c r="L28" i="3" s="1"/>
  <c r="I34" i="3"/>
  <c r="L34" i="3" s="1"/>
  <c r="I36" i="3"/>
  <c r="L36" i="3" s="1"/>
  <c r="L32" i="3"/>
  <c r="L30" i="3"/>
  <c r="L35" i="3"/>
  <c r="J13" i="3" l="1"/>
  <c r="J14" i="3"/>
  <c r="J15" i="3"/>
  <c r="J16" i="3"/>
  <c r="J17" i="3"/>
  <c r="J18" i="3"/>
  <c r="J19" i="3"/>
  <c r="J20" i="3"/>
  <c r="J21" i="3"/>
  <c r="J22" i="3"/>
  <c r="J23" i="3"/>
  <c r="J24" i="3"/>
  <c r="J25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J12" i="3"/>
  <c r="H12" i="3"/>
  <c r="F12" i="3"/>
  <c r="E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12" i="3"/>
  <c r="A12" i="3"/>
  <c r="A10" i="1"/>
  <c r="A13" i="3" s="1"/>
  <c r="A11" i="1" l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C12" i="3"/>
  <c r="B12" i="3"/>
  <c r="G25" i="3"/>
  <c r="K25" i="3" s="1"/>
  <c r="G24" i="3"/>
  <c r="K24" i="3" s="1"/>
  <c r="G23" i="3"/>
  <c r="K23" i="3" s="1"/>
  <c r="G22" i="3"/>
  <c r="K22" i="3" s="1"/>
  <c r="G21" i="3"/>
  <c r="K21" i="3" s="1"/>
  <c r="G20" i="3"/>
  <c r="K20" i="3" s="1"/>
  <c r="G19" i="3"/>
  <c r="K19" i="3" s="1"/>
  <c r="G18" i="3"/>
  <c r="K18" i="3" s="1"/>
  <c r="G17" i="3"/>
  <c r="K17" i="3" s="1"/>
  <c r="G16" i="3"/>
  <c r="K16" i="3" s="1"/>
  <c r="G15" i="3"/>
  <c r="K15" i="3" s="1"/>
  <c r="G14" i="3"/>
  <c r="K14" i="3" s="1"/>
  <c r="G13" i="3"/>
  <c r="K13" i="3" s="1"/>
  <c r="G12" i="3"/>
  <c r="K12" i="3" s="1"/>
  <c r="G9" i="1"/>
  <c r="I9" i="1" s="1"/>
  <c r="I24" i="3" l="1"/>
  <c r="L24" i="3" s="1"/>
  <c r="A12" i="1"/>
  <c r="A14" i="3"/>
  <c r="I18" i="3"/>
  <c r="L18" i="3" s="1"/>
  <c r="I16" i="3"/>
  <c r="L16" i="3" s="1"/>
  <c r="I22" i="3"/>
  <c r="L22" i="3" s="1"/>
  <c r="I14" i="3"/>
  <c r="L14" i="3" s="1"/>
  <c r="I12" i="3"/>
  <c r="L12" i="3" s="1"/>
  <c r="I20" i="3"/>
  <c r="L20" i="3" s="1"/>
  <c r="I13" i="3"/>
  <c r="L13" i="3" s="1"/>
  <c r="I15" i="3"/>
  <c r="L15" i="3" s="1"/>
  <c r="I17" i="3"/>
  <c r="L17" i="3" s="1"/>
  <c r="I19" i="3"/>
  <c r="L19" i="3" s="1"/>
  <c r="I21" i="3"/>
  <c r="L21" i="3" s="1"/>
  <c r="I23" i="3"/>
  <c r="L23" i="3" s="1"/>
  <c r="I25" i="3"/>
  <c r="L25" i="3" s="1"/>
  <c r="K9" i="1"/>
  <c r="L9" i="1" s="1"/>
  <c r="G10" i="1"/>
  <c r="G11" i="1"/>
  <c r="K11" i="1" s="1"/>
  <c r="G12" i="1"/>
  <c r="K12" i="1" s="1"/>
  <c r="G13" i="1"/>
  <c r="G14" i="1"/>
  <c r="G15" i="1"/>
  <c r="K15" i="1" s="1"/>
  <c r="G16" i="1"/>
  <c r="G17" i="1"/>
  <c r="G18" i="1"/>
  <c r="G19" i="1"/>
  <c r="K19" i="1" s="1"/>
  <c r="G20" i="1"/>
  <c r="K20" i="1" s="1"/>
  <c r="G21" i="1"/>
  <c r="G22" i="1"/>
  <c r="G23" i="1"/>
  <c r="G24" i="1"/>
  <c r="K24" i="1" s="1"/>
  <c r="G25" i="1"/>
  <c r="G26" i="1"/>
  <c r="G27" i="1"/>
  <c r="K27" i="1" s="1"/>
  <c r="G28" i="1"/>
  <c r="K28" i="1" s="1"/>
  <c r="G29" i="1"/>
  <c r="G30" i="1"/>
  <c r="G31" i="1"/>
  <c r="K31" i="1" s="1"/>
  <c r="G32" i="1"/>
  <c r="G33" i="1"/>
  <c r="I20" i="1" l="1"/>
  <c r="L20" i="1" s="1"/>
  <c r="A13" i="1"/>
  <c r="A15" i="3"/>
  <c r="I32" i="1"/>
  <c r="K32" i="1"/>
  <c r="I18" i="1"/>
  <c r="K18" i="1"/>
  <c r="I33" i="1"/>
  <c r="K33" i="1"/>
  <c r="I30" i="1"/>
  <c r="K30" i="1"/>
  <c r="L30" i="1" s="1"/>
  <c r="I21" i="1"/>
  <c r="K21" i="1"/>
  <c r="I25" i="1"/>
  <c r="K25" i="1"/>
  <c r="I22" i="1"/>
  <c r="K22" i="1"/>
  <c r="I16" i="1"/>
  <c r="K16" i="1"/>
  <c r="I13" i="1"/>
  <c r="K13" i="1"/>
  <c r="I24" i="1"/>
  <c r="L24" i="1" s="1"/>
  <c r="I15" i="1"/>
  <c r="L15" i="1" s="1"/>
  <c r="I19" i="1"/>
  <c r="L19" i="1" s="1"/>
  <c r="I29" i="1"/>
  <c r="K29" i="1"/>
  <c r="I26" i="1"/>
  <c r="K26" i="1"/>
  <c r="I23" i="1"/>
  <c r="K23" i="1"/>
  <c r="I17" i="1"/>
  <c r="K17" i="1"/>
  <c r="K14" i="1"/>
  <c r="I14" i="1"/>
  <c r="I27" i="1"/>
  <c r="L27" i="1" s="1"/>
  <c r="I31" i="1"/>
  <c r="L31" i="1" s="1"/>
  <c r="I28" i="1"/>
  <c r="L28" i="1" s="1"/>
  <c r="I12" i="1"/>
  <c r="L12" i="1" s="1"/>
  <c r="I11" i="1"/>
  <c r="L11" i="1" s="1"/>
  <c r="I10" i="1"/>
  <c r="K10" i="1"/>
  <c r="G7" i="3"/>
  <c r="L16" i="1" l="1"/>
  <c r="L25" i="1"/>
  <c r="L13" i="1"/>
  <c r="L21" i="1"/>
  <c r="L29" i="1"/>
  <c r="L23" i="1"/>
  <c r="L17" i="1"/>
  <c r="L26" i="1"/>
  <c r="L22" i="1"/>
  <c r="L33" i="1"/>
  <c r="L32" i="1"/>
  <c r="L14" i="1"/>
  <c r="L18" i="1"/>
  <c r="A14" i="1"/>
  <c r="A16" i="3"/>
  <c r="L10" i="1"/>
  <c r="L34" i="1" l="1"/>
  <c r="A15" i="1"/>
  <c r="A17" i="3"/>
  <c r="L38" i="1" l="1"/>
  <c r="L37" i="3"/>
  <c r="L38" i="3"/>
  <c r="A16" i="1"/>
  <c r="A18" i="3"/>
  <c r="A17" i="1" l="1"/>
  <c r="A19" i="3"/>
  <c r="A18" i="1" l="1"/>
  <c r="A20" i="3"/>
  <c r="A19" i="1" l="1"/>
  <c r="A21" i="3"/>
  <c r="A20" i="1" l="1"/>
  <c r="A22" i="3"/>
  <c r="A21" i="1" l="1"/>
  <c r="A23" i="3"/>
  <c r="A22" i="1" l="1"/>
  <c r="A24" i="3"/>
  <c r="A23" i="1" l="1"/>
  <c r="A26" i="3" s="1"/>
  <c r="A25" i="3"/>
  <c r="A24" i="1" l="1"/>
  <c r="A27" i="3" s="1"/>
  <c r="A25" i="1" l="1"/>
  <c r="A28" i="3" s="1"/>
  <c r="A26" i="1" l="1"/>
  <c r="A29" i="3" s="1"/>
  <c r="A27" i="1" l="1"/>
  <c r="A30" i="3" s="1"/>
  <c r="A28" i="1" l="1"/>
  <c r="A31" i="3" s="1"/>
  <c r="A29" i="1" l="1"/>
  <c r="A32" i="3" s="1"/>
  <c r="A30" i="1" l="1"/>
  <c r="A33" i="3" s="1"/>
  <c r="A31" i="1" l="1"/>
  <c r="A34" i="3" s="1"/>
  <c r="A32" i="1" l="1"/>
  <c r="A35" i="3" s="1"/>
  <c r="A33" i="1" l="1"/>
  <c r="A36" i="3" s="1"/>
</calcChain>
</file>

<file path=xl/sharedStrings.xml><?xml version="1.0" encoding="utf-8"?>
<sst xmlns="http://schemas.openxmlformats.org/spreadsheetml/2006/main" count="44" uniqueCount="30">
  <si>
    <t>EJU OTC “Going For Gold”</t>
  </si>
  <si>
    <t>Men / Women</t>
  </si>
  <si>
    <t>NAMES</t>
  </si>
  <si>
    <t>SURNAMES</t>
  </si>
  <si>
    <t>DATE OF ARRIVAL</t>
  </si>
  <si>
    <t>DATE OF DEPARTURE</t>
  </si>
  <si>
    <t>COUNTRY:</t>
  </si>
  <si>
    <t>PRICE DOUBLE ROOM €</t>
  </si>
  <si>
    <t>PRICE SINGLE ROOM €</t>
  </si>
  <si>
    <t>TOTAL AMOUNT €</t>
  </si>
  <si>
    <t xml:space="preserve">TO: </t>
  </si>
  <si>
    <t>ROME (ITALY)</t>
  </si>
  <si>
    <t>FUNCTION</t>
  </si>
  <si>
    <t>N° OF NIGHTS</t>
  </si>
  <si>
    <t>N° SINGLE ROOM</t>
  </si>
  <si>
    <t>N° DOUBLE ROOM</t>
  </si>
  <si>
    <t>N°</t>
  </si>
  <si>
    <t>ATTENTION PLEASE: SEND THE FORM  AND WAIT FOR ORGANIZER CONFIRMATION  BEFORE PAYMENT</t>
  </si>
  <si>
    <t>HOTEL FORM</t>
  </si>
  <si>
    <r>
      <t>Rome (ITALY), 07</t>
    </r>
    <r>
      <rPr>
        <vertAlign val="superscript"/>
        <sz val="18"/>
        <color theme="1"/>
        <rFont val="Calibri"/>
        <family val="2"/>
      </rPr>
      <t>th</t>
    </r>
    <r>
      <rPr>
        <sz val="18"/>
        <color theme="1"/>
        <rFont val="Calibri"/>
        <family val="2"/>
      </rPr>
      <t xml:space="preserve"> – 11</t>
    </r>
    <r>
      <rPr>
        <vertAlign val="superscript"/>
        <sz val="18"/>
        <color theme="1"/>
        <rFont val="Calibri"/>
        <family val="2"/>
      </rPr>
      <t>th</t>
    </r>
    <r>
      <rPr>
        <sz val="18"/>
        <color theme="1"/>
        <rFont val="Calibri"/>
        <family val="2"/>
      </rPr>
      <t xml:space="preserve"> October 2019</t>
    </r>
  </si>
  <si>
    <r>
      <t>07</t>
    </r>
    <r>
      <rPr>
        <b/>
        <vertAlign val="superscript"/>
        <sz val="16"/>
        <color theme="1"/>
        <rFont val="Calibri"/>
        <family val="2"/>
      </rPr>
      <t>th</t>
    </r>
    <r>
      <rPr>
        <b/>
        <sz val="16"/>
        <color theme="1"/>
        <rFont val="Calibri"/>
        <family val="2"/>
      </rPr>
      <t xml:space="preserve"> – 11</t>
    </r>
    <r>
      <rPr>
        <b/>
        <vertAlign val="superscript"/>
        <sz val="16"/>
        <color theme="1"/>
        <rFont val="Calibri"/>
        <family val="2"/>
      </rPr>
      <t>th</t>
    </r>
    <r>
      <rPr>
        <b/>
        <sz val="16"/>
        <color theme="1"/>
        <rFont val="Calibri"/>
        <family val="2"/>
      </rPr>
      <t xml:space="preserve"> October 2019</t>
    </r>
  </si>
  <si>
    <r>
      <rPr>
        <sz val="14"/>
        <color rgb="FFFF0000"/>
        <rFont val="Calibri"/>
        <family val="2"/>
        <scheme val="minor"/>
      </rPr>
      <t xml:space="preserve">BANK DETAILS:                                                        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 Federazione Italiana Judo, Lotta, Karate, Arti Marziali (FIJLKAM)                                                                                                                                                                                                                                                                                                           VIA DEI SANDOLINI 79 00122 ROMA                                                                                                                                                                                                                                                                
IBAN: IT96A0100503309000000010108
BANK: BNL Sportello CONI Roma
Address: Via Costantino Nigra, 15 - 00194 Roma
SWIFT CODE: BNLIITRR
</t>
    </r>
    <r>
      <rPr>
        <u/>
        <sz val="14"/>
        <color theme="1"/>
        <rFont val="Calibri"/>
        <family val="2"/>
        <scheme val="minor"/>
      </rPr>
      <t>ATTENTION: please, complete the money order as follows: 
EJU OTC Rome 2019 – Name of Country - Number of participants</t>
    </r>
    <r>
      <rPr>
        <sz val="14"/>
        <color theme="1"/>
        <rFont val="Calibri"/>
        <family val="2"/>
        <scheme val="minor"/>
      </rPr>
      <t xml:space="preserve">
</t>
    </r>
  </si>
  <si>
    <t xml:space="preserve">ACCOMMODATION PRE-INVOICE                </t>
  </si>
  <si>
    <t>MEMBER OF EJU?</t>
  </si>
  <si>
    <t>N. OF ATHLETES</t>
  </si>
  <si>
    <t>EJU entry fees total</t>
  </si>
  <si>
    <t xml:space="preserve">Accommodation total </t>
  </si>
  <si>
    <t>TOTAL AMOUNT DUE HOTEL + EJU FEES</t>
  </si>
  <si>
    <r>
      <t>FROM 28</t>
    </r>
    <r>
      <rPr>
        <b/>
        <vertAlign val="superscript"/>
        <sz val="12"/>
        <color rgb="FFFF0000"/>
        <rFont val="Calibri"/>
        <family val="2"/>
        <scheme val="minor"/>
      </rPr>
      <t>th</t>
    </r>
    <r>
      <rPr>
        <b/>
        <sz val="12"/>
        <color rgb="FFFF0000"/>
        <rFont val="Calibri"/>
        <family val="2"/>
        <scheme val="minor"/>
      </rPr>
      <t xml:space="preserve"> September 10% charge</t>
    </r>
  </si>
  <si>
    <r>
      <t>TOTAL AMOUNT TO PAY  BEFORE 27</t>
    </r>
    <r>
      <rPr>
        <b/>
        <vertAlign val="superscript"/>
        <sz val="12"/>
        <color rgb="FFFF0000"/>
        <rFont val="Calibri"/>
        <family val="2"/>
        <scheme val="minor"/>
      </rPr>
      <t>th</t>
    </r>
    <r>
      <rPr>
        <b/>
        <sz val="12"/>
        <color rgb="FFFF0000"/>
        <rFont val="Calibri"/>
        <family val="2"/>
        <scheme val="minor"/>
      </rPr>
      <t xml:space="preserve"> September (Hotel+Fees)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</si>
</sst>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</font>
    <font>
      <vertAlign val="superscript"/>
      <sz val="18"/>
      <color theme="1"/>
      <name val="Calibri"/>
      <family val="2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10" fillId="0" borderId="0" xfId="0" applyFont="1" applyBorder="1" applyAlignment="1"/>
    <xf numFmtId="49" fontId="5" fillId="0" borderId="1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2" fillId="0" borderId="9" xfId="0" applyFont="1" applyBorder="1"/>
    <xf numFmtId="0" fontId="12" fillId="0" borderId="1" xfId="0" applyFont="1" applyBorder="1" applyProtection="1">
      <protection locked="0"/>
    </xf>
    <xf numFmtId="4" fontId="12" fillId="0" borderId="1" xfId="0" applyNumberFormat="1" applyFont="1" applyBorder="1"/>
    <xf numFmtId="4" fontId="12" fillId="0" borderId="10" xfId="0" applyNumberFormat="1" applyFont="1" applyBorder="1"/>
    <xf numFmtId="0" fontId="12" fillId="0" borderId="1" xfId="0" applyFont="1" applyBorder="1" applyProtection="1"/>
    <xf numFmtId="164" fontId="12" fillId="0" borderId="1" xfId="0" applyNumberFormat="1" applyFont="1" applyBorder="1" applyProtection="1">
      <protection locked="0"/>
    </xf>
    <xf numFmtId="1" fontId="12" fillId="0" borderId="1" xfId="0" applyNumberFormat="1" applyFont="1" applyBorder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11" fillId="0" borderId="0" xfId="0" applyFont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5" xfId="0" applyFont="1" applyBorder="1" applyAlignment="1" applyProtection="1">
      <alignment horizontal="center" vertical="center" wrapText="1"/>
    </xf>
    <xf numFmtId="0" fontId="0" fillId="0" borderId="3" xfId="0" applyBorder="1" applyProtection="1"/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12" fillId="0" borderId="9" xfId="0" applyFont="1" applyBorder="1" applyProtection="1"/>
    <xf numFmtId="164" fontId="12" fillId="0" borderId="1" xfId="0" applyNumberFormat="1" applyFont="1" applyBorder="1" applyProtection="1"/>
    <xf numFmtId="1" fontId="12" fillId="0" borderId="1" xfId="0" applyNumberFormat="1" applyFont="1" applyBorder="1" applyProtection="1"/>
    <xf numFmtId="4" fontId="12" fillId="0" borderId="1" xfId="0" applyNumberFormat="1" applyFont="1" applyBorder="1" applyProtection="1"/>
    <xf numFmtId="1" fontId="7" fillId="0" borderId="14" xfId="0" applyNumberFormat="1" applyFont="1" applyBorder="1" applyAlignment="1">
      <alignment horizontal="left"/>
    </xf>
    <xf numFmtId="0" fontId="0" fillId="0" borderId="0" xfId="0" applyFont="1" applyBorder="1"/>
    <xf numFmtId="0" fontId="18" fillId="0" borderId="0" xfId="0" applyFont="1" applyBorder="1" applyAlignment="1"/>
    <xf numFmtId="0" fontId="0" fillId="0" borderId="0" xfId="0" applyFont="1" applyBorder="1" applyAlignment="1"/>
    <xf numFmtId="0" fontId="0" fillId="0" borderId="11" xfId="0" applyFont="1" applyBorder="1"/>
    <xf numFmtId="0" fontId="0" fillId="0" borderId="14" xfId="0" applyFont="1" applyBorder="1"/>
    <xf numFmtId="0" fontId="0" fillId="0" borderId="0" xfId="0" applyFont="1"/>
    <xf numFmtId="0" fontId="13" fillId="0" borderId="0" xfId="0" applyFont="1"/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" fontId="12" fillId="0" borderId="1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4" fontId="4" fillId="0" borderId="5" xfId="0" applyNumberFormat="1" applyFont="1" applyBorder="1" applyAlignment="1" applyProtection="1">
      <alignment horizontal="center" vertical="center"/>
    </xf>
    <xf numFmtId="4" fontId="4" fillId="3" borderId="5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/>
    </xf>
    <xf numFmtId="0" fontId="1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794807</xdr:colOff>
      <xdr:row>1</xdr:row>
      <xdr:rowOff>101600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521140" cy="1439333"/>
        </a:xfrm>
        <a:prstGeom prst="rect">
          <a:avLst/>
        </a:prstGeom>
        <a:noFill/>
      </xdr:spPr>
    </xdr:pic>
    <xdr:clientData/>
  </xdr:twoCellAnchor>
  <xdr:twoCellAnchor>
    <xdr:from>
      <xdr:col>2</xdr:col>
      <xdr:colOff>273897</xdr:colOff>
      <xdr:row>1</xdr:row>
      <xdr:rowOff>179917</xdr:rowOff>
    </xdr:from>
    <xdr:to>
      <xdr:col>2</xdr:col>
      <xdr:colOff>1380067</xdr:colOff>
      <xdr:row>3</xdr:row>
      <xdr:rowOff>305631</xdr:rowOff>
    </xdr:to>
    <xdr:pic>
      <xdr:nvPicPr>
        <xdr:cNvPr id="1025" name="Picture 1" descr="Logo_FIJLKAM_Rot_Color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48430" y="1517650"/>
          <a:ext cx="1106170" cy="109938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982980</xdr:colOff>
      <xdr:row>0</xdr:row>
      <xdr:rowOff>1104900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323320" cy="1104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483580</xdr:colOff>
      <xdr:row>1</xdr:row>
      <xdr:rowOff>53340</xdr:rowOff>
    </xdr:from>
    <xdr:to>
      <xdr:col>3</xdr:col>
      <xdr:colOff>259080</xdr:colOff>
      <xdr:row>4</xdr:row>
      <xdr:rowOff>222196</xdr:rowOff>
    </xdr:to>
    <xdr:pic>
      <xdr:nvPicPr>
        <xdr:cNvPr id="3" name="Picture 1" descr="Logo_FIJLKAM_Rot_Color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060" y="1272540"/>
          <a:ext cx="1185200" cy="117469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4" workbookViewId="0">
      <selection activeCell="B9" sqref="B9"/>
    </sheetView>
  </sheetViews>
  <sheetFormatPr baseColWidth="10" defaultColWidth="9.1796875" defaultRowHeight="14.5" x14ac:dyDescent="0.35"/>
  <cols>
    <col min="2" max="2" width="45" customWidth="1"/>
    <col min="3" max="3" width="27.81640625" customWidth="1"/>
    <col min="4" max="4" width="12.26953125" customWidth="1"/>
    <col min="5" max="5" width="12.54296875" customWidth="1"/>
    <col min="6" max="6" width="12.81640625" style="41" customWidth="1"/>
    <col min="7" max="7" width="8.7265625" customWidth="1"/>
    <col min="8" max="8" width="11" customWidth="1"/>
    <col min="9" max="9" width="14.26953125" customWidth="1"/>
    <col min="10" max="10" width="11.81640625" customWidth="1"/>
    <col min="11" max="11" width="13" customWidth="1"/>
    <col min="12" max="12" width="12.81640625" customWidth="1"/>
    <col min="13" max="13" width="14.7265625" customWidth="1"/>
  </cols>
  <sheetData>
    <row r="1" spans="1:12" ht="105" customHeight="1" x14ac:dyDescent="0.35">
      <c r="A1" s="2"/>
      <c r="B1" s="2"/>
      <c r="C1" s="2"/>
      <c r="D1" s="2"/>
      <c r="E1" s="2"/>
      <c r="F1" s="36"/>
      <c r="G1" s="2"/>
      <c r="H1" s="2"/>
      <c r="I1" s="2"/>
      <c r="J1" s="2"/>
      <c r="K1" s="2"/>
      <c r="L1" s="2"/>
    </row>
    <row r="2" spans="1:12" ht="51.65" customHeight="1" x14ac:dyDescent="0.55000000000000004">
      <c r="A2" s="65" t="s">
        <v>0</v>
      </c>
      <c r="B2" s="65"/>
      <c r="C2" s="2"/>
      <c r="D2" s="2"/>
      <c r="E2" s="2"/>
      <c r="F2" s="36"/>
      <c r="G2" s="2"/>
      <c r="H2" s="2"/>
      <c r="I2" s="2"/>
      <c r="J2" s="2"/>
      <c r="K2" s="2"/>
      <c r="L2" s="2"/>
    </row>
    <row r="3" spans="1:12" ht="25.15" customHeight="1" x14ac:dyDescent="0.55000000000000004">
      <c r="A3" s="65" t="s">
        <v>1</v>
      </c>
      <c r="B3" s="65"/>
      <c r="C3" s="3"/>
      <c r="D3" s="3"/>
      <c r="E3" s="8" t="s">
        <v>18</v>
      </c>
      <c r="F3" s="37"/>
      <c r="G3" s="2"/>
      <c r="H3" s="2"/>
      <c r="I3" s="2"/>
      <c r="J3" s="2"/>
      <c r="K3" s="2"/>
      <c r="L3" s="2"/>
    </row>
    <row r="4" spans="1:12" ht="27" x14ac:dyDescent="0.55000000000000004">
      <c r="A4" s="65" t="s">
        <v>19</v>
      </c>
      <c r="B4" s="65"/>
      <c r="C4" s="3"/>
      <c r="D4" s="3"/>
      <c r="E4" s="3"/>
      <c r="F4" s="38"/>
      <c r="G4" s="2"/>
      <c r="H4" s="2"/>
      <c r="I4" s="2"/>
      <c r="J4" s="2"/>
      <c r="K4" s="2"/>
      <c r="L4" s="2"/>
    </row>
    <row r="5" spans="1:12" ht="15" thickBot="1" x14ac:dyDescent="0.4">
      <c r="A5" s="5"/>
      <c r="B5" s="5"/>
      <c r="C5" s="5"/>
      <c r="D5" s="5"/>
      <c r="E5" s="5"/>
      <c r="F5" s="39"/>
      <c r="G5" s="5"/>
      <c r="H5" s="5"/>
      <c r="I5" s="5"/>
      <c r="J5" s="5"/>
      <c r="K5" s="5"/>
      <c r="L5" s="5"/>
    </row>
    <row r="6" spans="1:12" ht="22.9" customHeight="1" thickTop="1" thickBot="1" x14ac:dyDescent="0.5">
      <c r="A6" s="71" t="s">
        <v>6</v>
      </c>
      <c r="B6" s="72"/>
      <c r="C6" s="68"/>
      <c r="D6" s="69"/>
      <c r="E6" s="69"/>
      <c r="F6" s="69"/>
      <c r="G6" s="69"/>
      <c r="H6" s="69"/>
      <c r="I6" s="69"/>
      <c r="J6" s="69"/>
      <c r="K6" s="69"/>
      <c r="L6" s="70"/>
    </row>
    <row r="7" spans="1:12" ht="15.5" thickTop="1" thickBot="1" x14ac:dyDescent="0.4">
      <c r="A7" s="73"/>
      <c r="B7" s="74"/>
      <c r="C7" s="2"/>
      <c r="D7" s="2"/>
      <c r="E7" s="2"/>
      <c r="F7" s="36"/>
      <c r="G7" s="2"/>
      <c r="H7" s="2"/>
      <c r="I7" s="2"/>
      <c r="J7" s="2"/>
      <c r="K7" s="2"/>
      <c r="L7" s="4"/>
    </row>
    <row r="8" spans="1:12" s="1" customFormat="1" ht="47.25" customHeight="1" thickTop="1" x14ac:dyDescent="0.35">
      <c r="A8" s="9" t="s">
        <v>16</v>
      </c>
      <c r="B8" s="10" t="s">
        <v>3</v>
      </c>
      <c r="C8" s="10" t="s">
        <v>2</v>
      </c>
      <c r="D8" s="10" t="s">
        <v>12</v>
      </c>
      <c r="E8" s="10" t="s">
        <v>4</v>
      </c>
      <c r="F8" s="10" t="s">
        <v>5</v>
      </c>
      <c r="G8" s="11" t="s">
        <v>13</v>
      </c>
      <c r="H8" s="11" t="s">
        <v>14</v>
      </c>
      <c r="I8" s="11" t="s">
        <v>8</v>
      </c>
      <c r="J8" s="11" t="s">
        <v>15</v>
      </c>
      <c r="K8" s="10" t="s">
        <v>7</v>
      </c>
      <c r="L8" s="12" t="s">
        <v>9</v>
      </c>
    </row>
    <row r="9" spans="1:12" ht="15.5" x14ac:dyDescent="0.35">
      <c r="A9" s="13">
        <v>1</v>
      </c>
      <c r="B9" s="14"/>
      <c r="C9" s="14"/>
      <c r="D9" s="14"/>
      <c r="E9" s="18"/>
      <c r="F9" s="18"/>
      <c r="G9" s="33">
        <f t="shared" ref="G9:G33" si="0">F9-E9</f>
        <v>0</v>
      </c>
      <c r="H9" s="19"/>
      <c r="I9" s="15">
        <f>IF(AND(G9&gt;=5,H9&gt;=1),100*G9*H9,110*G9*H9)</f>
        <v>0</v>
      </c>
      <c r="J9" s="19"/>
      <c r="K9" s="15">
        <f>IF(AND(G9&gt;=5,J9&gt;=1),75*G9*J9,90*G9*J9)</f>
        <v>0</v>
      </c>
      <c r="L9" s="16">
        <f>SUM(I9+K9)</f>
        <v>0</v>
      </c>
    </row>
    <row r="10" spans="1:12" ht="15.5" x14ac:dyDescent="0.35">
      <c r="A10" s="13">
        <f>A9+1</f>
        <v>2</v>
      </c>
      <c r="B10" s="14"/>
      <c r="C10" s="14"/>
      <c r="D10" s="14"/>
      <c r="E10" s="18"/>
      <c r="F10" s="18"/>
      <c r="G10" s="33">
        <f t="shared" si="0"/>
        <v>0</v>
      </c>
      <c r="H10" s="19"/>
      <c r="I10" s="15">
        <f t="shared" ref="I10:I33" si="1">IF(AND(G10&gt;=5,H10&gt;=1),100*G10*H10,110*G10*H10)</f>
        <v>0</v>
      </c>
      <c r="J10" s="19"/>
      <c r="K10" s="15">
        <f t="shared" ref="K10:K33" si="2">IF(AND(G10&gt;=5,J10&gt;=1),75*G10*J10,90*G10*J10)</f>
        <v>0</v>
      </c>
      <c r="L10" s="16">
        <f t="shared" ref="L10:L33" si="3">SUM(I10+K10)</f>
        <v>0</v>
      </c>
    </row>
    <row r="11" spans="1:12" ht="15.5" x14ac:dyDescent="0.35">
      <c r="A11" s="13">
        <f t="shared" ref="A11:A33" si="4">A10+1</f>
        <v>3</v>
      </c>
      <c r="B11" s="14"/>
      <c r="C11" s="14"/>
      <c r="D11" s="14"/>
      <c r="E11" s="18"/>
      <c r="F11" s="18"/>
      <c r="G11" s="33">
        <f t="shared" si="0"/>
        <v>0</v>
      </c>
      <c r="H11" s="19"/>
      <c r="I11" s="15">
        <f t="shared" si="1"/>
        <v>0</v>
      </c>
      <c r="J11" s="19"/>
      <c r="K11" s="15">
        <f t="shared" si="2"/>
        <v>0</v>
      </c>
      <c r="L11" s="16">
        <f t="shared" si="3"/>
        <v>0</v>
      </c>
    </row>
    <row r="12" spans="1:12" ht="15.5" x14ac:dyDescent="0.35">
      <c r="A12" s="13">
        <f t="shared" si="4"/>
        <v>4</v>
      </c>
      <c r="B12" s="14"/>
      <c r="C12" s="14"/>
      <c r="D12" s="14"/>
      <c r="E12" s="18"/>
      <c r="F12" s="18"/>
      <c r="G12" s="33">
        <f t="shared" si="0"/>
        <v>0</v>
      </c>
      <c r="H12" s="19"/>
      <c r="I12" s="15">
        <f t="shared" si="1"/>
        <v>0</v>
      </c>
      <c r="J12" s="19"/>
      <c r="K12" s="15">
        <f t="shared" si="2"/>
        <v>0</v>
      </c>
      <c r="L12" s="16">
        <f t="shared" si="3"/>
        <v>0</v>
      </c>
    </row>
    <row r="13" spans="1:12" ht="15.5" x14ac:dyDescent="0.35">
      <c r="A13" s="13">
        <f t="shared" si="4"/>
        <v>5</v>
      </c>
      <c r="B13" s="14"/>
      <c r="C13" s="14"/>
      <c r="D13" s="14"/>
      <c r="E13" s="18"/>
      <c r="F13" s="18"/>
      <c r="G13" s="33">
        <f t="shared" si="0"/>
        <v>0</v>
      </c>
      <c r="H13" s="19"/>
      <c r="I13" s="15">
        <f t="shared" si="1"/>
        <v>0</v>
      </c>
      <c r="J13" s="19"/>
      <c r="K13" s="15">
        <f t="shared" si="2"/>
        <v>0</v>
      </c>
      <c r="L13" s="16">
        <f t="shared" si="3"/>
        <v>0</v>
      </c>
    </row>
    <row r="14" spans="1:12" ht="15.5" x14ac:dyDescent="0.35">
      <c r="A14" s="13">
        <f t="shared" si="4"/>
        <v>6</v>
      </c>
      <c r="B14" s="14"/>
      <c r="C14" s="14"/>
      <c r="D14" s="14"/>
      <c r="E14" s="18"/>
      <c r="F14" s="18"/>
      <c r="G14" s="33">
        <f t="shared" si="0"/>
        <v>0</v>
      </c>
      <c r="H14" s="19"/>
      <c r="I14" s="15">
        <f t="shared" si="1"/>
        <v>0</v>
      </c>
      <c r="J14" s="19"/>
      <c r="K14" s="15">
        <f t="shared" si="2"/>
        <v>0</v>
      </c>
      <c r="L14" s="16">
        <f t="shared" si="3"/>
        <v>0</v>
      </c>
    </row>
    <row r="15" spans="1:12" ht="15.5" x14ac:dyDescent="0.35">
      <c r="A15" s="13">
        <f t="shared" si="4"/>
        <v>7</v>
      </c>
      <c r="B15" s="14"/>
      <c r="C15" s="14"/>
      <c r="D15" s="14"/>
      <c r="E15" s="18"/>
      <c r="F15" s="18"/>
      <c r="G15" s="33">
        <f t="shared" si="0"/>
        <v>0</v>
      </c>
      <c r="H15" s="19"/>
      <c r="I15" s="15">
        <f t="shared" si="1"/>
        <v>0</v>
      </c>
      <c r="J15" s="19"/>
      <c r="K15" s="15">
        <f t="shared" si="2"/>
        <v>0</v>
      </c>
      <c r="L15" s="16">
        <f t="shared" si="3"/>
        <v>0</v>
      </c>
    </row>
    <row r="16" spans="1:12" ht="15.5" x14ac:dyDescent="0.35">
      <c r="A16" s="13">
        <f t="shared" si="4"/>
        <v>8</v>
      </c>
      <c r="B16" s="14"/>
      <c r="C16" s="14"/>
      <c r="D16" s="14"/>
      <c r="E16" s="18"/>
      <c r="F16" s="18"/>
      <c r="G16" s="33">
        <f t="shared" si="0"/>
        <v>0</v>
      </c>
      <c r="H16" s="19"/>
      <c r="I16" s="15">
        <f t="shared" si="1"/>
        <v>0</v>
      </c>
      <c r="J16" s="19"/>
      <c r="K16" s="15">
        <f t="shared" si="2"/>
        <v>0</v>
      </c>
      <c r="L16" s="16">
        <f t="shared" si="3"/>
        <v>0</v>
      </c>
    </row>
    <row r="17" spans="1:12" ht="15.5" x14ac:dyDescent="0.35">
      <c r="A17" s="13">
        <f t="shared" si="4"/>
        <v>9</v>
      </c>
      <c r="B17" s="14"/>
      <c r="C17" s="14"/>
      <c r="D17" s="14"/>
      <c r="E17" s="18"/>
      <c r="F17" s="18"/>
      <c r="G17" s="33">
        <f t="shared" si="0"/>
        <v>0</v>
      </c>
      <c r="H17" s="19"/>
      <c r="I17" s="15">
        <f t="shared" si="1"/>
        <v>0</v>
      </c>
      <c r="J17" s="19"/>
      <c r="K17" s="15">
        <f t="shared" si="2"/>
        <v>0</v>
      </c>
      <c r="L17" s="16">
        <f t="shared" si="3"/>
        <v>0</v>
      </c>
    </row>
    <row r="18" spans="1:12" ht="15.5" x14ac:dyDescent="0.35">
      <c r="A18" s="13">
        <f t="shared" si="4"/>
        <v>10</v>
      </c>
      <c r="B18" s="14"/>
      <c r="C18" s="14"/>
      <c r="D18" s="14"/>
      <c r="E18" s="18"/>
      <c r="F18" s="18"/>
      <c r="G18" s="33">
        <f t="shared" si="0"/>
        <v>0</v>
      </c>
      <c r="H18" s="19"/>
      <c r="I18" s="15">
        <f t="shared" si="1"/>
        <v>0</v>
      </c>
      <c r="J18" s="19"/>
      <c r="K18" s="15">
        <f t="shared" si="2"/>
        <v>0</v>
      </c>
      <c r="L18" s="16">
        <f t="shared" si="3"/>
        <v>0</v>
      </c>
    </row>
    <row r="19" spans="1:12" ht="15.5" x14ac:dyDescent="0.35">
      <c r="A19" s="13">
        <f t="shared" si="4"/>
        <v>11</v>
      </c>
      <c r="B19" s="14"/>
      <c r="C19" s="14"/>
      <c r="D19" s="14"/>
      <c r="E19" s="18"/>
      <c r="F19" s="18"/>
      <c r="G19" s="33">
        <f t="shared" si="0"/>
        <v>0</v>
      </c>
      <c r="H19" s="19"/>
      <c r="I19" s="15">
        <f t="shared" si="1"/>
        <v>0</v>
      </c>
      <c r="J19" s="19"/>
      <c r="K19" s="15">
        <f t="shared" si="2"/>
        <v>0</v>
      </c>
      <c r="L19" s="16">
        <f t="shared" si="3"/>
        <v>0</v>
      </c>
    </row>
    <row r="20" spans="1:12" ht="15.5" x14ac:dyDescent="0.35">
      <c r="A20" s="13">
        <f t="shared" si="4"/>
        <v>12</v>
      </c>
      <c r="B20" s="14"/>
      <c r="C20" s="14"/>
      <c r="D20" s="14"/>
      <c r="E20" s="18"/>
      <c r="F20" s="18"/>
      <c r="G20" s="33">
        <f t="shared" si="0"/>
        <v>0</v>
      </c>
      <c r="H20" s="19"/>
      <c r="I20" s="15">
        <f t="shared" si="1"/>
        <v>0</v>
      </c>
      <c r="J20" s="19"/>
      <c r="K20" s="15">
        <f t="shared" si="2"/>
        <v>0</v>
      </c>
      <c r="L20" s="16">
        <f t="shared" si="3"/>
        <v>0</v>
      </c>
    </row>
    <row r="21" spans="1:12" ht="15.5" x14ac:dyDescent="0.35">
      <c r="A21" s="13">
        <f t="shared" si="4"/>
        <v>13</v>
      </c>
      <c r="B21" s="14"/>
      <c r="C21" s="14"/>
      <c r="D21" s="14"/>
      <c r="E21" s="18"/>
      <c r="F21" s="18"/>
      <c r="G21" s="33">
        <f t="shared" si="0"/>
        <v>0</v>
      </c>
      <c r="H21" s="19"/>
      <c r="I21" s="15">
        <f t="shared" si="1"/>
        <v>0</v>
      </c>
      <c r="J21" s="19"/>
      <c r="K21" s="15">
        <f t="shared" si="2"/>
        <v>0</v>
      </c>
      <c r="L21" s="16">
        <f t="shared" si="3"/>
        <v>0</v>
      </c>
    </row>
    <row r="22" spans="1:12" ht="15.5" x14ac:dyDescent="0.35">
      <c r="A22" s="13">
        <f t="shared" si="4"/>
        <v>14</v>
      </c>
      <c r="B22" s="14"/>
      <c r="C22" s="14"/>
      <c r="D22" s="14"/>
      <c r="E22" s="18"/>
      <c r="F22" s="18"/>
      <c r="G22" s="33">
        <f t="shared" si="0"/>
        <v>0</v>
      </c>
      <c r="H22" s="19"/>
      <c r="I22" s="15">
        <f t="shared" si="1"/>
        <v>0</v>
      </c>
      <c r="J22" s="19"/>
      <c r="K22" s="15">
        <f t="shared" si="2"/>
        <v>0</v>
      </c>
      <c r="L22" s="16">
        <f t="shared" si="3"/>
        <v>0</v>
      </c>
    </row>
    <row r="23" spans="1:12" ht="15.5" x14ac:dyDescent="0.35">
      <c r="A23" s="13">
        <f t="shared" si="4"/>
        <v>15</v>
      </c>
      <c r="B23" s="14"/>
      <c r="C23" s="14"/>
      <c r="D23" s="14"/>
      <c r="E23" s="18"/>
      <c r="F23" s="18"/>
      <c r="G23" s="33">
        <f t="shared" si="0"/>
        <v>0</v>
      </c>
      <c r="H23" s="19"/>
      <c r="I23" s="15">
        <f t="shared" si="1"/>
        <v>0</v>
      </c>
      <c r="J23" s="19"/>
      <c r="K23" s="15">
        <f t="shared" si="2"/>
        <v>0</v>
      </c>
      <c r="L23" s="16">
        <f t="shared" si="3"/>
        <v>0</v>
      </c>
    </row>
    <row r="24" spans="1:12" ht="15.5" x14ac:dyDescent="0.35">
      <c r="A24" s="13">
        <f t="shared" si="4"/>
        <v>16</v>
      </c>
      <c r="B24" s="14"/>
      <c r="C24" s="14"/>
      <c r="D24" s="14"/>
      <c r="E24" s="18"/>
      <c r="F24" s="18"/>
      <c r="G24" s="33">
        <f t="shared" si="0"/>
        <v>0</v>
      </c>
      <c r="H24" s="19"/>
      <c r="I24" s="15">
        <f t="shared" si="1"/>
        <v>0</v>
      </c>
      <c r="J24" s="19"/>
      <c r="K24" s="15">
        <f t="shared" si="2"/>
        <v>0</v>
      </c>
      <c r="L24" s="16">
        <f t="shared" si="3"/>
        <v>0</v>
      </c>
    </row>
    <row r="25" spans="1:12" ht="15.5" x14ac:dyDescent="0.35">
      <c r="A25" s="13">
        <f t="shared" si="4"/>
        <v>17</v>
      </c>
      <c r="B25" s="14"/>
      <c r="C25" s="14"/>
      <c r="D25" s="14"/>
      <c r="E25" s="18"/>
      <c r="F25" s="18"/>
      <c r="G25" s="33">
        <f t="shared" si="0"/>
        <v>0</v>
      </c>
      <c r="H25" s="19"/>
      <c r="I25" s="15">
        <f t="shared" si="1"/>
        <v>0</v>
      </c>
      <c r="J25" s="19"/>
      <c r="K25" s="15">
        <f t="shared" si="2"/>
        <v>0</v>
      </c>
      <c r="L25" s="16">
        <f t="shared" si="3"/>
        <v>0</v>
      </c>
    </row>
    <row r="26" spans="1:12" ht="15.5" x14ac:dyDescent="0.35">
      <c r="A26" s="13">
        <f t="shared" si="4"/>
        <v>18</v>
      </c>
      <c r="B26" s="14"/>
      <c r="C26" s="14"/>
      <c r="D26" s="14"/>
      <c r="E26" s="18"/>
      <c r="F26" s="18"/>
      <c r="G26" s="33">
        <f t="shared" si="0"/>
        <v>0</v>
      </c>
      <c r="H26" s="19"/>
      <c r="I26" s="15">
        <f t="shared" si="1"/>
        <v>0</v>
      </c>
      <c r="J26" s="19"/>
      <c r="K26" s="15">
        <f t="shared" si="2"/>
        <v>0</v>
      </c>
      <c r="L26" s="16">
        <f t="shared" si="3"/>
        <v>0</v>
      </c>
    </row>
    <row r="27" spans="1:12" ht="15.5" x14ac:dyDescent="0.35">
      <c r="A27" s="13">
        <f t="shared" si="4"/>
        <v>19</v>
      </c>
      <c r="B27" s="14"/>
      <c r="C27" s="14"/>
      <c r="D27" s="14"/>
      <c r="E27" s="18"/>
      <c r="F27" s="18"/>
      <c r="G27" s="33">
        <f t="shared" si="0"/>
        <v>0</v>
      </c>
      <c r="H27" s="19"/>
      <c r="I27" s="15">
        <f t="shared" si="1"/>
        <v>0</v>
      </c>
      <c r="J27" s="19"/>
      <c r="K27" s="15">
        <f t="shared" si="2"/>
        <v>0</v>
      </c>
      <c r="L27" s="16">
        <f t="shared" si="3"/>
        <v>0</v>
      </c>
    </row>
    <row r="28" spans="1:12" ht="15.5" x14ac:dyDescent="0.35">
      <c r="A28" s="13">
        <f t="shared" si="4"/>
        <v>20</v>
      </c>
      <c r="B28" s="14"/>
      <c r="C28" s="14"/>
      <c r="D28" s="14"/>
      <c r="E28" s="18"/>
      <c r="F28" s="18"/>
      <c r="G28" s="33">
        <f t="shared" si="0"/>
        <v>0</v>
      </c>
      <c r="H28" s="19"/>
      <c r="I28" s="15">
        <f t="shared" si="1"/>
        <v>0</v>
      </c>
      <c r="J28" s="19"/>
      <c r="K28" s="15">
        <f t="shared" si="2"/>
        <v>0</v>
      </c>
      <c r="L28" s="16">
        <f t="shared" si="3"/>
        <v>0</v>
      </c>
    </row>
    <row r="29" spans="1:12" ht="15.5" x14ac:dyDescent="0.35">
      <c r="A29" s="13">
        <f t="shared" si="4"/>
        <v>21</v>
      </c>
      <c r="B29" s="14"/>
      <c r="C29" s="14"/>
      <c r="D29" s="14"/>
      <c r="E29" s="18"/>
      <c r="F29" s="18"/>
      <c r="G29" s="33">
        <f t="shared" si="0"/>
        <v>0</v>
      </c>
      <c r="H29" s="19"/>
      <c r="I29" s="15">
        <f t="shared" si="1"/>
        <v>0</v>
      </c>
      <c r="J29" s="19"/>
      <c r="K29" s="15">
        <f t="shared" si="2"/>
        <v>0</v>
      </c>
      <c r="L29" s="16">
        <f t="shared" si="3"/>
        <v>0</v>
      </c>
    </row>
    <row r="30" spans="1:12" ht="15.5" x14ac:dyDescent="0.35">
      <c r="A30" s="13">
        <f t="shared" si="4"/>
        <v>22</v>
      </c>
      <c r="B30" s="14"/>
      <c r="C30" s="14"/>
      <c r="D30" s="14"/>
      <c r="E30" s="18"/>
      <c r="F30" s="18"/>
      <c r="G30" s="33">
        <f t="shared" si="0"/>
        <v>0</v>
      </c>
      <c r="H30" s="19"/>
      <c r="I30" s="15">
        <f t="shared" si="1"/>
        <v>0</v>
      </c>
      <c r="J30" s="19"/>
      <c r="K30" s="15">
        <f t="shared" si="2"/>
        <v>0</v>
      </c>
      <c r="L30" s="16">
        <f t="shared" si="3"/>
        <v>0</v>
      </c>
    </row>
    <row r="31" spans="1:12" ht="15.5" x14ac:dyDescent="0.35">
      <c r="A31" s="13">
        <f t="shared" si="4"/>
        <v>23</v>
      </c>
      <c r="B31" s="14"/>
      <c r="C31" s="14"/>
      <c r="D31" s="14"/>
      <c r="E31" s="18"/>
      <c r="F31" s="18"/>
      <c r="G31" s="33">
        <f t="shared" si="0"/>
        <v>0</v>
      </c>
      <c r="H31" s="19"/>
      <c r="I31" s="15">
        <f t="shared" si="1"/>
        <v>0</v>
      </c>
      <c r="J31" s="19"/>
      <c r="K31" s="15">
        <f t="shared" si="2"/>
        <v>0</v>
      </c>
      <c r="L31" s="16">
        <f t="shared" si="3"/>
        <v>0</v>
      </c>
    </row>
    <row r="32" spans="1:12" ht="15.5" x14ac:dyDescent="0.35">
      <c r="A32" s="13">
        <f t="shared" si="4"/>
        <v>24</v>
      </c>
      <c r="B32" s="14"/>
      <c r="C32" s="14"/>
      <c r="D32" s="14"/>
      <c r="E32" s="18"/>
      <c r="F32" s="18"/>
      <c r="G32" s="33">
        <f t="shared" si="0"/>
        <v>0</v>
      </c>
      <c r="H32" s="19"/>
      <c r="I32" s="15">
        <f t="shared" si="1"/>
        <v>0</v>
      </c>
      <c r="J32" s="19"/>
      <c r="K32" s="15">
        <f t="shared" si="2"/>
        <v>0</v>
      </c>
      <c r="L32" s="16">
        <f t="shared" si="3"/>
        <v>0</v>
      </c>
    </row>
    <row r="33" spans="1:12" ht="16" thickBot="1" x14ac:dyDescent="0.4">
      <c r="A33" s="13">
        <f t="shared" si="4"/>
        <v>25</v>
      </c>
      <c r="B33" s="14"/>
      <c r="C33" s="14"/>
      <c r="D33" s="14"/>
      <c r="E33" s="18"/>
      <c r="F33" s="18"/>
      <c r="G33" s="33">
        <f t="shared" si="0"/>
        <v>0</v>
      </c>
      <c r="H33" s="19"/>
      <c r="I33" s="15">
        <f t="shared" si="1"/>
        <v>0</v>
      </c>
      <c r="J33" s="19"/>
      <c r="K33" s="15">
        <f t="shared" si="2"/>
        <v>0</v>
      </c>
      <c r="L33" s="16">
        <f t="shared" si="3"/>
        <v>0</v>
      </c>
    </row>
    <row r="34" spans="1:12" ht="38.25" customHeight="1" thickTop="1" thickBot="1" x14ac:dyDescent="0.5">
      <c r="A34" s="75"/>
      <c r="B34" s="75"/>
      <c r="C34" s="35"/>
      <c r="D34" s="6"/>
      <c r="E34" s="6"/>
      <c r="F34" s="40"/>
      <c r="G34" s="6"/>
      <c r="H34" s="6"/>
      <c r="I34" s="7"/>
      <c r="J34" s="66" t="s">
        <v>26</v>
      </c>
      <c r="K34" s="67"/>
      <c r="L34" s="45">
        <f>SUM(L9:L33)</f>
        <v>0</v>
      </c>
    </row>
    <row r="35" spans="1:12" ht="27" customHeight="1" thickTop="1" thickBot="1" x14ac:dyDescent="0.5">
      <c r="G35" s="2"/>
      <c r="H35" s="44"/>
      <c r="I35" s="59"/>
      <c r="J35" s="55" t="s">
        <v>23</v>
      </c>
      <c r="K35" s="56"/>
      <c r="L35" s="52"/>
    </row>
    <row r="36" spans="1:12" ht="26.25" customHeight="1" thickTop="1" thickBot="1" x14ac:dyDescent="0.5">
      <c r="G36" s="43"/>
      <c r="H36" s="43"/>
      <c r="I36" s="60"/>
      <c r="J36" s="55" t="s">
        <v>24</v>
      </c>
      <c r="K36" s="56"/>
      <c r="L36" s="52"/>
    </row>
    <row r="37" spans="1:12" ht="45" customHeight="1" thickTop="1" thickBot="1" x14ac:dyDescent="0.5">
      <c r="G37" s="42"/>
      <c r="H37" s="42"/>
      <c r="I37" s="42"/>
      <c r="J37" s="57" t="s">
        <v>25</v>
      </c>
      <c r="K37" s="58"/>
      <c r="L37" s="45">
        <f>IF(L35="YES",L36*30,L36*100)</f>
        <v>0</v>
      </c>
    </row>
    <row r="38" spans="1:12" ht="15" thickTop="1" x14ac:dyDescent="0.35">
      <c r="J38" s="61" t="s">
        <v>27</v>
      </c>
      <c r="K38" s="62"/>
      <c r="L38" s="53">
        <f>L34+L37</f>
        <v>0</v>
      </c>
    </row>
    <row r="39" spans="1:12" ht="15" thickBot="1" x14ac:dyDescent="0.4">
      <c r="J39" s="63"/>
      <c r="K39" s="64"/>
      <c r="L39" s="54"/>
    </row>
    <row r="40" spans="1:12" ht="15" thickTop="1" x14ac:dyDescent="0.35"/>
  </sheetData>
  <sheetProtection password="D3F3" sheet="1" objects="1" scenarios="1" selectLockedCells="1"/>
  <dataConsolidate/>
  <mergeCells count="14">
    <mergeCell ref="A4:B4"/>
    <mergeCell ref="A3:B3"/>
    <mergeCell ref="A2:B2"/>
    <mergeCell ref="J34:K34"/>
    <mergeCell ref="C6:L6"/>
    <mergeCell ref="A6:B6"/>
    <mergeCell ref="A7:B7"/>
    <mergeCell ref="A34:B34"/>
    <mergeCell ref="L38:L39"/>
    <mergeCell ref="J35:K35"/>
    <mergeCell ref="J36:K36"/>
    <mergeCell ref="J37:K37"/>
    <mergeCell ref="I35:I36"/>
    <mergeCell ref="J38:K39"/>
  </mergeCells>
  <dataValidations count="5">
    <dataValidation type="list" allowBlank="1" showInputMessage="1" showErrorMessage="1" sqref="J9:J33 H9:H33" xr:uid="{00000000-0002-0000-0000-000000000000}">
      <formula1>"0,1"</formula1>
    </dataValidation>
    <dataValidation type="list" allowBlank="1" showInputMessage="1" showErrorMessage="1" sqref="D9:D33" xr:uid="{00000000-0002-0000-0000-000001000000}">
      <formula1>"ATHLETE, COACH, TEAM LEADER, OFFICIAL, PHYSIO"</formula1>
    </dataValidation>
    <dataValidation type="list" allowBlank="1" showInputMessage="1" showErrorMessage="1" sqref="E9:E33" xr:uid="{00000000-0002-0000-0000-000002000000}">
      <formula1>"06-ott, 07-ott, 08-ott, 09-ott, 10-ott, 11-ott"</formula1>
    </dataValidation>
    <dataValidation type="list" allowBlank="1" showInputMessage="1" showErrorMessage="1" sqref="F9:F33" xr:uid="{00000000-0002-0000-0000-000003000000}">
      <formula1>"07-ott, 08-ott, 09-ott, 10-ott, 11-ott, 12-ott, 13-ott"</formula1>
    </dataValidation>
    <dataValidation type="list" allowBlank="1" showInputMessage="1" showErrorMessage="1" sqref="L35" xr:uid="{00000000-0002-0000-0000-000004000000}">
      <formula1>"YES, 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workbookViewId="0">
      <selection activeCell="G7" sqref="G7:L7"/>
    </sheetView>
  </sheetViews>
  <sheetFormatPr baseColWidth="10" defaultColWidth="9.1796875" defaultRowHeight="14.5" x14ac:dyDescent="0.35"/>
  <cols>
    <col min="2" max="2" width="24.81640625" customWidth="1"/>
    <col min="3" max="3" width="20.54296875" customWidth="1"/>
    <col min="4" max="4" width="11.54296875" customWidth="1"/>
    <col min="5" max="5" width="12.54296875" customWidth="1"/>
    <col min="6" max="6" width="12.81640625" customWidth="1"/>
    <col min="7" max="7" width="11" customWidth="1"/>
    <col min="8" max="8" width="13.81640625" customWidth="1"/>
    <col min="9" max="9" width="12.81640625" customWidth="1"/>
    <col min="10" max="10" width="12" customWidth="1"/>
    <col min="11" max="11" width="9.7265625" bestFit="1" customWidth="1"/>
    <col min="12" max="12" width="14.7265625" style="49" customWidth="1"/>
  </cols>
  <sheetData>
    <row r="1" spans="1:12" ht="96" customHeight="1" x14ac:dyDescent="0.45">
      <c r="A1" s="20"/>
      <c r="B1" s="21"/>
      <c r="C1" s="20"/>
      <c r="D1" s="20"/>
      <c r="E1" s="20"/>
      <c r="F1" s="20"/>
      <c r="G1" s="20"/>
      <c r="H1" s="20"/>
      <c r="I1" s="20"/>
      <c r="J1" s="20"/>
      <c r="K1" s="20"/>
      <c r="L1" s="46"/>
    </row>
    <row r="2" spans="1:12" ht="26.5" customHeight="1" x14ac:dyDescent="0.5">
      <c r="A2" s="83" t="s">
        <v>0</v>
      </c>
      <c r="B2" s="83"/>
      <c r="C2" s="22"/>
      <c r="D2" s="22"/>
      <c r="E2" s="22"/>
      <c r="F2" s="22"/>
      <c r="G2" s="22"/>
      <c r="H2" s="22"/>
      <c r="I2" s="22"/>
      <c r="J2" s="20"/>
      <c r="K2" s="20"/>
      <c r="L2" s="46"/>
    </row>
    <row r="3" spans="1:12" ht="26.5" customHeight="1" x14ac:dyDescent="0.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20"/>
      <c r="K3" s="20"/>
      <c r="L3" s="46"/>
    </row>
    <row r="4" spans="1:12" ht="26.5" customHeight="1" x14ac:dyDescent="0.5">
      <c r="A4" s="84" t="s">
        <v>20</v>
      </c>
      <c r="B4" s="84"/>
      <c r="C4" s="84"/>
      <c r="D4" s="84"/>
      <c r="E4" s="84"/>
      <c r="F4" s="84"/>
      <c r="G4" s="84"/>
      <c r="H4" s="84"/>
      <c r="I4" s="84"/>
      <c r="J4" s="20"/>
      <c r="K4" s="20"/>
      <c r="L4" s="46"/>
    </row>
    <row r="5" spans="1:12" ht="26.5" customHeight="1" x14ac:dyDescent="0.5">
      <c r="A5" s="84" t="s">
        <v>11</v>
      </c>
      <c r="B5" s="84"/>
      <c r="C5" s="84"/>
      <c r="D5" s="84"/>
      <c r="E5" s="84"/>
      <c r="F5" s="84"/>
      <c r="G5" s="84"/>
      <c r="H5" s="84"/>
      <c r="I5" s="84"/>
      <c r="J5" s="20"/>
      <c r="K5" s="20"/>
      <c r="L5" s="46"/>
    </row>
    <row r="6" spans="1:12" ht="21.5" thickBot="1" x14ac:dyDescent="0.55000000000000004">
      <c r="A6" s="20"/>
      <c r="B6" s="23"/>
      <c r="C6" s="24"/>
      <c r="D6" s="24"/>
      <c r="E6" s="24"/>
      <c r="F6" s="24"/>
      <c r="G6" s="24"/>
      <c r="H6" s="24"/>
      <c r="I6" s="24"/>
      <c r="J6" s="20"/>
      <c r="K6" s="20"/>
      <c r="L6" s="46"/>
    </row>
    <row r="7" spans="1:12" ht="170.25" customHeight="1" thickTop="1" thickBot="1" x14ac:dyDescent="0.4">
      <c r="A7" s="85" t="s">
        <v>21</v>
      </c>
      <c r="B7" s="85"/>
      <c r="C7" s="85"/>
      <c r="D7" s="85"/>
      <c r="E7" s="85"/>
      <c r="F7" s="25" t="s">
        <v>10</v>
      </c>
      <c r="G7" s="86">
        <f>HOTEL!C6</f>
        <v>0</v>
      </c>
      <c r="H7" s="86"/>
      <c r="I7" s="86"/>
      <c r="J7" s="86"/>
      <c r="K7" s="86"/>
      <c r="L7" s="86"/>
    </row>
    <row r="8" spans="1:12" ht="15.5" thickTop="1" thickBot="1" x14ac:dyDescent="0.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47"/>
    </row>
    <row r="9" spans="1:12" ht="19.5" thickTop="1" thickBot="1" x14ac:dyDescent="0.5">
      <c r="A9" s="80" t="s">
        <v>22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</row>
    <row r="10" spans="1:12" ht="19.5" thickTop="1" thickBot="1" x14ac:dyDescent="0.5">
      <c r="A10" s="87" t="s">
        <v>17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9"/>
    </row>
    <row r="11" spans="1:12" ht="47" thickTop="1" x14ac:dyDescent="0.35">
      <c r="A11" s="27" t="s">
        <v>16</v>
      </c>
      <c r="B11" s="28" t="s">
        <v>3</v>
      </c>
      <c r="C11" s="28" t="s">
        <v>2</v>
      </c>
      <c r="D11" s="28" t="s">
        <v>12</v>
      </c>
      <c r="E11" s="28" t="s">
        <v>4</v>
      </c>
      <c r="F11" s="28" t="s">
        <v>5</v>
      </c>
      <c r="G11" s="29" t="s">
        <v>13</v>
      </c>
      <c r="H11" s="29" t="s">
        <v>14</v>
      </c>
      <c r="I11" s="29" t="s">
        <v>8</v>
      </c>
      <c r="J11" s="29" t="s">
        <v>15</v>
      </c>
      <c r="K11" s="28" t="s">
        <v>7</v>
      </c>
      <c r="L11" s="30" t="s">
        <v>9</v>
      </c>
    </row>
    <row r="12" spans="1:12" ht="15.5" x14ac:dyDescent="0.35">
      <c r="A12" s="31">
        <f>HOTEL!A9</f>
        <v>1</v>
      </c>
      <c r="B12" s="17">
        <f>HOTEL!B9</f>
        <v>0</v>
      </c>
      <c r="C12" s="17">
        <f>HOTEL!C9</f>
        <v>0</v>
      </c>
      <c r="D12" s="17">
        <f>HOTEL!D9</f>
        <v>0</v>
      </c>
      <c r="E12" s="32">
        <f>HOTEL!E9</f>
        <v>0</v>
      </c>
      <c r="F12" s="32">
        <f>HOTEL!F9</f>
        <v>0</v>
      </c>
      <c r="G12" s="33">
        <f t="shared" ref="G12:G36" si="0">F12-E12</f>
        <v>0</v>
      </c>
      <c r="H12" s="33">
        <f>HOTEL!H9</f>
        <v>0</v>
      </c>
      <c r="I12" s="34">
        <f>IF(AND(G12&gt;=5,H12&gt;=1),100*G12*H12,110*G12*H12)</f>
        <v>0</v>
      </c>
      <c r="J12" s="33">
        <f>HOTEL!J9</f>
        <v>0</v>
      </c>
      <c r="K12" s="34">
        <f>IF(AND(G12&gt;=5,J12&gt;=1),75*G12*J12,90*G12*J12)</f>
        <v>0</v>
      </c>
      <c r="L12" s="48">
        <f>SUM(I12+K12)</f>
        <v>0</v>
      </c>
    </row>
    <row r="13" spans="1:12" ht="15.5" x14ac:dyDescent="0.35">
      <c r="A13" s="31">
        <f>HOTEL!A10</f>
        <v>2</v>
      </c>
      <c r="B13" s="17">
        <f>HOTEL!B10</f>
        <v>0</v>
      </c>
      <c r="C13" s="17">
        <f>HOTEL!C10</f>
        <v>0</v>
      </c>
      <c r="D13" s="17">
        <f>HOTEL!D10</f>
        <v>0</v>
      </c>
      <c r="E13" s="32">
        <f>HOTEL!E10</f>
        <v>0</v>
      </c>
      <c r="F13" s="32">
        <f>HOTEL!F10</f>
        <v>0</v>
      </c>
      <c r="G13" s="33">
        <f t="shared" si="0"/>
        <v>0</v>
      </c>
      <c r="H13" s="33">
        <f>HOTEL!H10</f>
        <v>0</v>
      </c>
      <c r="I13" s="34">
        <f t="shared" ref="I13:I36" si="1">IF(AND(G13&gt;=5,H13&gt;=1),100*G13*H13,110*G13*H13)</f>
        <v>0</v>
      </c>
      <c r="J13" s="33">
        <f>HOTEL!J10</f>
        <v>0</v>
      </c>
      <c r="K13" s="34">
        <f t="shared" ref="K13:K36" si="2">IF(AND(G13&gt;=5,J13&gt;=1),75*G13*J13,90*G13*J13)</f>
        <v>0</v>
      </c>
      <c r="L13" s="48">
        <f t="shared" ref="L13:L36" si="3">SUM(I13+K13)</f>
        <v>0</v>
      </c>
    </row>
    <row r="14" spans="1:12" ht="15.5" x14ac:dyDescent="0.35">
      <c r="A14" s="31">
        <f>HOTEL!A11</f>
        <v>3</v>
      </c>
      <c r="B14" s="17">
        <f>HOTEL!B11</f>
        <v>0</v>
      </c>
      <c r="C14" s="17">
        <f>HOTEL!C11</f>
        <v>0</v>
      </c>
      <c r="D14" s="17">
        <f>HOTEL!D11</f>
        <v>0</v>
      </c>
      <c r="E14" s="32">
        <f>HOTEL!E11</f>
        <v>0</v>
      </c>
      <c r="F14" s="32">
        <f>HOTEL!F11</f>
        <v>0</v>
      </c>
      <c r="G14" s="33">
        <f t="shared" si="0"/>
        <v>0</v>
      </c>
      <c r="H14" s="33">
        <f>HOTEL!H11</f>
        <v>0</v>
      </c>
      <c r="I14" s="34">
        <f t="shared" si="1"/>
        <v>0</v>
      </c>
      <c r="J14" s="33">
        <f>HOTEL!J11</f>
        <v>0</v>
      </c>
      <c r="K14" s="34">
        <f t="shared" si="2"/>
        <v>0</v>
      </c>
      <c r="L14" s="48">
        <f t="shared" si="3"/>
        <v>0</v>
      </c>
    </row>
    <row r="15" spans="1:12" ht="15.5" x14ac:dyDescent="0.35">
      <c r="A15" s="31">
        <f>HOTEL!A12</f>
        <v>4</v>
      </c>
      <c r="B15" s="17">
        <f>HOTEL!B12</f>
        <v>0</v>
      </c>
      <c r="C15" s="17">
        <f>HOTEL!C12</f>
        <v>0</v>
      </c>
      <c r="D15" s="17">
        <f>HOTEL!D12</f>
        <v>0</v>
      </c>
      <c r="E15" s="32">
        <f>HOTEL!E12</f>
        <v>0</v>
      </c>
      <c r="F15" s="32">
        <f>HOTEL!F12</f>
        <v>0</v>
      </c>
      <c r="G15" s="33">
        <f t="shared" si="0"/>
        <v>0</v>
      </c>
      <c r="H15" s="33">
        <f>HOTEL!H12</f>
        <v>0</v>
      </c>
      <c r="I15" s="34">
        <f t="shared" si="1"/>
        <v>0</v>
      </c>
      <c r="J15" s="33">
        <f>HOTEL!J12</f>
        <v>0</v>
      </c>
      <c r="K15" s="34">
        <f t="shared" si="2"/>
        <v>0</v>
      </c>
      <c r="L15" s="48">
        <f t="shared" si="3"/>
        <v>0</v>
      </c>
    </row>
    <row r="16" spans="1:12" ht="15.5" x14ac:dyDescent="0.35">
      <c r="A16" s="31">
        <f>HOTEL!A13</f>
        <v>5</v>
      </c>
      <c r="B16" s="17">
        <f>HOTEL!B13</f>
        <v>0</v>
      </c>
      <c r="C16" s="17">
        <f>HOTEL!C13</f>
        <v>0</v>
      </c>
      <c r="D16" s="17">
        <f>HOTEL!D13</f>
        <v>0</v>
      </c>
      <c r="E16" s="32">
        <f>HOTEL!E13</f>
        <v>0</v>
      </c>
      <c r="F16" s="32">
        <f>HOTEL!F13</f>
        <v>0</v>
      </c>
      <c r="G16" s="33">
        <f t="shared" si="0"/>
        <v>0</v>
      </c>
      <c r="H16" s="33">
        <f>HOTEL!H13</f>
        <v>0</v>
      </c>
      <c r="I16" s="34">
        <f t="shared" si="1"/>
        <v>0</v>
      </c>
      <c r="J16" s="33">
        <f>HOTEL!J13</f>
        <v>0</v>
      </c>
      <c r="K16" s="34">
        <f t="shared" si="2"/>
        <v>0</v>
      </c>
      <c r="L16" s="48">
        <f t="shared" si="3"/>
        <v>0</v>
      </c>
    </row>
    <row r="17" spans="1:12" ht="15.5" x14ac:dyDescent="0.35">
      <c r="A17" s="31">
        <f>HOTEL!A14</f>
        <v>6</v>
      </c>
      <c r="B17" s="17">
        <f>HOTEL!B14</f>
        <v>0</v>
      </c>
      <c r="C17" s="17">
        <f>HOTEL!C14</f>
        <v>0</v>
      </c>
      <c r="D17" s="17">
        <f>HOTEL!D14</f>
        <v>0</v>
      </c>
      <c r="E17" s="32">
        <f>HOTEL!E14</f>
        <v>0</v>
      </c>
      <c r="F17" s="32">
        <f>HOTEL!F14</f>
        <v>0</v>
      </c>
      <c r="G17" s="33">
        <f t="shared" si="0"/>
        <v>0</v>
      </c>
      <c r="H17" s="33">
        <f>HOTEL!H14</f>
        <v>0</v>
      </c>
      <c r="I17" s="34">
        <f t="shared" si="1"/>
        <v>0</v>
      </c>
      <c r="J17" s="33">
        <f>HOTEL!J14</f>
        <v>0</v>
      </c>
      <c r="K17" s="34">
        <f t="shared" si="2"/>
        <v>0</v>
      </c>
      <c r="L17" s="48">
        <f t="shared" si="3"/>
        <v>0</v>
      </c>
    </row>
    <row r="18" spans="1:12" ht="15.5" x14ac:dyDescent="0.35">
      <c r="A18" s="31">
        <f>HOTEL!A15</f>
        <v>7</v>
      </c>
      <c r="B18" s="17">
        <f>HOTEL!B15</f>
        <v>0</v>
      </c>
      <c r="C18" s="17">
        <f>HOTEL!C15</f>
        <v>0</v>
      </c>
      <c r="D18" s="17">
        <f>HOTEL!D15</f>
        <v>0</v>
      </c>
      <c r="E18" s="32">
        <f>HOTEL!E15</f>
        <v>0</v>
      </c>
      <c r="F18" s="32">
        <f>HOTEL!F15</f>
        <v>0</v>
      </c>
      <c r="G18" s="33">
        <f t="shared" si="0"/>
        <v>0</v>
      </c>
      <c r="H18" s="33">
        <f>HOTEL!H15</f>
        <v>0</v>
      </c>
      <c r="I18" s="34">
        <f t="shared" si="1"/>
        <v>0</v>
      </c>
      <c r="J18" s="33">
        <f>HOTEL!J15</f>
        <v>0</v>
      </c>
      <c r="K18" s="34">
        <f t="shared" si="2"/>
        <v>0</v>
      </c>
      <c r="L18" s="48">
        <f t="shared" si="3"/>
        <v>0</v>
      </c>
    </row>
    <row r="19" spans="1:12" ht="15.5" x14ac:dyDescent="0.35">
      <c r="A19" s="31">
        <f>HOTEL!A16</f>
        <v>8</v>
      </c>
      <c r="B19" s="17">
        <f>HOTEL!B16</f>
        <v>0</v>
      </c>
      <c r="C19" s="17">
        <f>HOTEL!C16</f>
        <v>0</v>
      </c>
      <c r="D19" s="17">
        <f>HOTEL!D16</f>
        <v>0</v>
      </c>
      <c r="E19" s="32">
        <f>HOTEL!E16</f>
        <v>0</v>
      </c>
      <c r="F19" s="32">
        <f>HOTEL!F16</f>
        <v>0</v>
      </c>
      <c r="G19" s="33">
        <f t="shared" si="0"/>
        <v>0</v>
      </c>
      <c r="H19" s="33">
        <f>HOTEL!H16</f>
        <v>0</v>
      </c>
      <c r="I19" s="34">
        <f t="shared" si="1"/>
        <v>0</v>
      </c>
      <c r="J19" s="33">
        <f>HOTEL!J16</f>
        <v>0</v>
      </c>
      <c r="K19" s="34">
        <f t="shared" si="2"/>
        <v>0</v>
      </c>
      <c r="L19" s="48">
        <f t="shared" si="3"/>
        <v>0</v>
      </c>
    </row>
    <row r="20" spans="1:12" ht="15.5" x14ac:dyDescent="0.35">
      <c r="A20" s="31">
        <f>HOTEL!A17</f>
        <v>9</v>
      </c>
      <c r="B20" s="17">
        <f>HOTEL!B17</f>
        <v>0</v>
      </c>
      <c r="C20" s="17">
        <f>HOTEL!C17</f>
        <v>0</v>
      </c>
      <c r="D20" s="17">
        <f>HOTEL!D17</f>
        <v>0</v>
      </c>
      <c r="E20" s="32">
        <f>HOTEL!E17</f>
        <v>0</v>
      </c>
      <c r="F20" s="32">
        <f>HOTEL!F17</f>
        <v>0</v>
      </c>
      <c r="G20" s="33">
        <f t="shared" si="0"/>
        <v>0</v>
      </c>
      <c r="H20" s="33">
        <f>HOTEL!H17</f>
        <v>0</v>
      </c>
      <c r="I20" s="34">
        <f t="shared" si="1"/>
        <v>0</v>
      </c>
      <c r="J20" s="33">
        <f>HOTEL!J17</f>
        <v>0</v>
      </c>
      <c r="K20" s="34">
        <f t="shared" si="2"/>
        <v>0</v>
      </c>
      <c r="L20" s="48">
        <f t="shared" si="3"/>
        <v>0</v>
      </c>
    </row>
    <row r="21" spans="1:12" ht="15.5" x14ac:dyDescent="0.35">
      <c r="A21" s="31">
        <f>HOTEL!A18</f>
        <v>10</v>
      </c>
      <c r="B21" s="17">
        <f>HOTEL!B18</f>
        <v>0</v>
      </c>
      <c r="C21" s="17">
        <f>HOTEL!C18</f>
        <v>0</v>
      </c>
      <c r="D21" s="17">
        <f>HOTEL!D18</f>
        <v>0</v>
      </c>
      <c r="E21" s="32">
        <f>HOTEL!E18</f>
        <v>0</v>
      </c>
      <c r="F21" s="32">
        <f>HOTEL!F18</f>
        <v>0</v>
      </c>
      <c r="G21" s="33">
        <f t="shared" si="0"/>
        <v>0</v>
      </c>
      <c r="H21" s="33">
        <f>HOTEL!H18</f>
        <v>0</v>
      </c>
      <c r="I21" s="34">
        <f t="shared" si="1"/>
        <v>0</v>
      </c>
      <c r="J21" s="33">
        <f>HOTEL!J18</f>
        <v>0</v>
      </c>
      <c r="K21" s="34">
        <f t="shared" si="2"/>
        <v>0</v>
      </c>
      <c r="L21" s="48">
        <f t="shared" si="3"/>
        <v>0</v>
      </c>
    </row>
    <row r="22" spans="1:12" ht="15.5" x14ac:dyDescent="0.35">
      <c r="A22" s="31">
        <f>HOTEL!A19</f>
        <v>11</v>
      </c>
      <c r="B22" s="17">
        <f>HOTEL!B19</f>
        <v>0</v>
      </c>
      <c r="C22" s="17">
        <f>HOTEL!C19</f>
        <v>0</v>
      </c>
      <c r="D22" s="17">
        <f>HOTEL!D19</f>
        <v>0</v>
      </c>
      <c r="E22" s="32">
        <f>HOTEL!E19</f>
        <v>0</v>
      </c>
      <c r="F22" s="32">
        <f>HOTEL!F19</f>
        <v>0</v>
      </c>
      <c r="G22" s="33">
        <f t="shared" si="0"/>
        <v>0</v>
      </c>
      <c r="H22" s="33">
        <f>HOTEL!H19</f>
        <v>0</v>
      </c>
      <c r="I22" s="34">
        <f t="shared" si="1"/>
        <v>0</v>
      </c>
      <c r="J22" s="33">
        <f>HOTEL!J19</f>
        <v>0</v>
      </c>
      <c r="K22" s="34">
        <f t="shared" si="2"/>
        <v>0</v>
      </c>
      <c r="L22" s="48">
        <f t="shared" si="3"/>
        <v>0</v>
      </c>
    </row>
    <row r="23" spans="1:12" ht="15.5" x14ac:dyDescent="0.35">
      <c r="A23" s="31">
        <f>HOTEL!A20</f>
        <v>12</v>
      </c>
      <c r="B23" s="17">
        <f>HOTEL!B20</f>
        <v>0</v>
      </c>
      <c r="C23" s="17">
        <f>HOTEL!C20</f>
        <v>0</v>
      </c>
      <c r="D23" s="17">
        <f>HOTEL!D20</f>
        <v>0</v>
      </c>
      <c r="E23" s="32">
        <f>HOTEL!E20</f>
        <v>0</v>
      </c>
      <c r="F23" s="32">
        <f>HOTEL!F20</f>
        <v>0</v>
      </c>
      <c r="G23" s="33">
        <f t="shared" si="0"/>
        <v>0</v>
      </c>
      <c r="H23" s="33">
        <f>HOTEL!H20</f>
        <v>0</v>
      </c>
      <c r="I23" s="34">
        <f t="shared" si="1"/>
        <v>0</v>
      </c>
      <c r="J23" s="33">
        <f>HOTEL!J20</f>
        <v>0</v>
      </c>
      <c r="K23" s="34">
        <f t="shared" si="2"/>
        <v>0</v>
      </c>
      <c r="L23" s="48">
        <f t="shared" si="3"/>
        <v>0</v>
      </c>
    </row>
    <row r="24" spans="1:12" ht="15.5" x14ac:dyDescent="0.35">
      <c r="A24" s="31">
        <f>HOTEL!A21</f>
        <v>13</v>
      </c>
      <c r="B24" s="17">
        <f>HOTEL!B21</f>
        <v>0</v>
      </c>
      <c r="C24" s="17">
        <f>HOTEL!C21</f>
        <v>0</v>
      </c>
      <c r="D24" s="17">
        <f>HOTEL!D21</f>
        <v>0</v>
      </c>
      <c r="E24" s="32">
        <f>HOTEL!E21</f>
        <v>0</v>
      </c>
      <c r="F24" s="32">
        <f>HOTEL!F21</f>
        <v>0</v>
      </c>
      <c r="G24" s="33">
        <f t="shared" si="0"/>
        <v>0</v>
      </c>
      <c r="H24" s="33">
        <f>HOTEL!H21</f>
        <v>0</v>
      </c>
      <c r="I24" s="34">
        <f t="shared" si="1"/>
        <v>0</v>
      </c>
      <c r="J24" s="33">
        <f>HOTEL!J21</f>
        <v>0</v>
      </c>
      <c r="K24" s="34">
        <f t="shared" si="2"/>
        <v>0</v>
      </c>
      <c r="L24" s="48">
        <f t="shared" si="3"/>
        <v>0</v>
      </c>
    </row>
    <row r="25" spans="1:12" ht="15.5" x14ac:dyDescent="0.35">
      <c r="A25" s="31">
        <f>HOTEL!A22</f>
        <v>14</v>
      </c>
      <c r="B25" s="17">
        <f>HOTEL!B22</f>
        <v>0</v>
      </c>
      <c r="C25" s="17">
        <f>HOTEL!C22</f>
        <v>0</v>
      </c>
      <c r="D25" s="17">
        <f>HOTEL!D22</f>
        <v>0</v>
      </c>
      <c r="E25" s="32">
        <f>HOTEL!E22</f>
        <v>0</v>
      </c>
      <c r="F25" s="32">
        <f>HOTEL!F22</f>
        <v>0</v>
      </c>
      <c r="G25" s="33">
        <f t="shared" si="0"/>
        <v>0</v>
      </c>
      <c r="H25" s="33">
        <f>HOTEL!H22</f>
        <v>0</v>
      </c>
      <c r="I25" s="34">
        <f t="shared" si="1"/>
        <v>0</v>
      </c>
      <c r="J25" s="33">
        <f>HOTEL!J22</f>
        <v>0</v>
      </c>
      <c r="K25" s="34">
        <f t="shared" si="2"/>
        <v>0</v>
      </c>
      <c r="L25" s="48">
        <f t="shared" si="3"/>
        <v>0</v>
      </c>
    </row>
    <row r="26" spans="1:12" ht="15.5" x14ac:dyDescent="0.35">
      <c r="A26" s="31">
        <f>HOTEL!A23</f>
        <v>15</v>
      </c>
      <c r="B26" s="17">
        <f>HOTEL!B23</f>
        <v>0</v>
      </c>
      <c r="C26" s="17">
        <f>HOTEL!C23</f>
        <v>0</v>
      </c>
      <c r="D26" s="17">
        <f>HOTEL!D23</f>
        <v>0</v>
      </c>
      <c r="E26" s="32">
        <f>HOTEL!E23</f>
        <v>0</v>
      </c>
      <c r="F26" s="32">
        <f>HOTEL!F23</f>
        <v>0</v>
      </c>
      <c r="G26" s="33">
        <f t="shared" si="0"/>
        <v>0</v>
      </c>
      <c r="H26" s="33">
        <f>HOTEL!H23</f>
        <v>0</v>
      </c>
      <c r="I26" s="34">
        <f t="shared" si="1"/>
        <v>0</v>
      </c>
      <c r="J26" s="33">
        <f>HOTEL!J23</f>
        <v>0</v>
      </c>
      <c r="K26" s="34">
        <f t="shared" si="2"/>
        <v>0</v>
      </c>
      <c r="L26" s="48">
        <f t="shared" si="3"/>
        <v>0</v>
      </c>
    </row>
    <row r="27" spans="1:12" ht="15.5" x14ac:dyDescent="0.35">
      <c r="A27" s="31">
        <f>HOTEL!A24</f>
        <v>16</v>
      </c>
      <c r="B27" s="17">
        <f>HOTEL!B24</f>
        <v>0</v>
      </c>
      <c r="C27" s="17">
        <f>HOTEL!C24</f>
        <v>0</v>
      </c>
      <c r="D27" s="17">
        <f>HOTEL!D24</f>
        <v>0</v>
      </c>
      <c r="E27" s="32">
        <f>HOTEL!E24</f>
        <v>0</v>
      </c>
      <c r="F27" s="32">
        <f>HOTEL!F24</f>
        <v>0</v>
      </c>
      <c r="G27" s="33">
        <f t="shared" si="0"/>
        <v>0</v>
      </c>
      <c r="H27" s="33">
        <f>HOTEL!H24</f>
        <v>0</v>
      </c>
      <c r="I27" s="34">
        <f t="shared" si="1"/>
        <v>0</v>
      </c>
      <c r="J27" s="33">
        <f>HOTEL!J24</f>
        <v>0</v>
      </c>
      <c r="K27" s="34">
        <f t="shared" si="2"/>
        <v>0</v>
      </c>
      <c r="L27" s="48">
        <f t="shared" si="3"/>
        <v>0</v>
      </c>
    </row>
    <row r="28" spans="1:12" ht="15.5" x14ac:dyDescent="0.35">
      <c r="A28" s="31">
        <f>HOTEL!A25</f>
        <v>17</v>
      </c>
      <c r="B28" s="17">
        <f>HOTEL!B25</f>
        <v>0</v>
      </c>
      <c r="C28" s="17">
        <f>HOTEL!C25</f>
        <v>0</v>
      </c>
      <c r="D28" s="17">
        <f>HOTEL!D25</f>
        <v>0</v>
      </c>
      <c r="E28" s="32">
        <f>HOTEL!E25</f>
        <v>0</v>
      </c>
      <c r="F28" s="32">
        <f>HOTEL!F25</f>
        <v>0</v>
      </c>
      <c r="G28" s="33">
        <f t="shared" si="0"/>
        <v>0</v>
      </c>
      <c r="H28" s="33">
        <f>HOTEL!H25</f>
        <v>0</v>
      </c>
      <c r="I28" s="34">
        <f t="shared" si="1"/>
        <v>0</v>
      </c>
      <c r="J28" s="33">
        <f>HOTEL!J25</f>
        <v>0</v>
      </c>
      <c r="K28" s="34">
        <f t="shared" si="2"/>
        <v>0</v>
      </c>
      <c r="L28" s="48">
        <f t="shared" si="3"/>
        <v>0</v>
      </c>
    </row>
    <row r="29" spans="1:12" ht="15.5" x14ac:dyDescent="0.35">
      <c r="A29" s="31">
        <f>HOTEL!A26</f>
        <v>18</v>
      </c>
      <c r="B29" s="17">
        <f>HOTEL!B26</f>
        <v>0</v>
      </c>
      <c r="C29" s="17">
        <f>HOTEL!C26</f>
        <v>0</v>
      </c>
      <c r="D29" s="17">
        <f>HOTEL!D26</f>
        <v>0</v>
      </c>
      <c r="E29" s="32">
        <f>HOTEL!E26</f>
        <v>0</v>
      </c>
      <c r="F29" s="32">
        <f>HOTEL!F26</f>
        <v>0</v>
      </c>
      <c r="G29" s="33">
        <f t="shared" si="0"/>
        <v>0</v>
      </c>
      <c r="H29" s="33">
        <f>HOTEL!H26</f>
        <v>0</v>
      </c>
      <c r="I29" s="34">
        <f t="shared" si="1"/>
        <v>0</v>
      </c>
      <c r="J29" s="33">
        <f>HOTEL!J26</f>
        <v>0</v>
      </c>
      <c r="K29" s="34">
        <f t="shared" si="2"/>
        <v>0</v>
      </c>
      <c r="L29" s="48">
        <f t="shared" si="3"/>
        <v>0</v>
      </c>
    </row>
    <row r="30" spans="1:12" ht="15.5" x14ac:dyDescent="0.35">
      <c r="A30" s="31">
        <f>HOTEL!A27</f>
        <v>19</v>
      </c>
      <c r="B30" s="17">
        <f>HOTEL!B27</f>
        <v>0</v>
      </c>
      <c r="C30" s="17">
        <f>HOTEL!C27</f>
        <v>0</v>
      </c>
      <c r="D30" s="17">
        <f>HOTEL!D27</f>
        <v>0</v>
      </c>
      <c r="E30" s="32">
        <f>HOTEL!E27</f>
        <v>0</v>
      </c>
      <c r="F30" s="32">
        <f>HOTEL!F27</f>
        <v>0</v>
      </c>
      <c r="G30" s="33">
        <f t="shared" si="0"/>
        <v>0</v>
      </c>
      <c r="H30" s="33">
        <f>HOTEL!H27</f>
        <v>0</v>
      </c>
      <c r="I30" s="34">
        <f t="shared" si="1"/>
        <v>0</v>
      </c>
      <c r="J30" s="33">
        <f>HOTEL!J27</f>
        <v>0</v>
      </c>
      <c r="K30" s="34">
        <f t="shared" si="2"/>
        <v>0</v>
      </c>
      <c r="L30" s="48">
        <f t="shared" si="3"/>
        <v>0</v>
      </c>
    </row>
    <row r="31" spans="1:12" ht="15.5" x14ac:dyDescent="0.35">
      <c r="A31" s="31">
        <f>HOTEL!A28</f>
        <v>20</v>
      </c>
      <c r="B31" s="17">
        <f>HOTEL!B28</f>
        <v>0</v>
      </c>
      <c r="C31" s="17">
        <f>HOTEL!C28</f>
        <v>0</v>
      </c>
      <c r="D31" s="17">
        <f>HOTEL!D28</f>
        <v>0</v>
      </c>
      <c r="E31" s="32">
        <f>HOTEL!E28</f>
        <v>0</v>
      </c>
      <c r="F31" s="32">
        <f>HOTEL!F28</f>
        <v>0</v>
      </c>
      <c r="G31" s="33">
        <f t="shared" si="0"/>
        <v>0</v>
      </c>
      <c r="H31" s="33">
        <f>HOTEL!H28</f>
        <v>0</v>
      </c>
      <c r="I31" s="34">
        <f t="shared" si="1"/>
        <v>0</v>
      </c>
      <c r="J31" s="33">
        <f>HOTEL!J28</f>
        <v>0</v>
      </c>
      <c r="K31" s="34">
        <f t="shared" si="2"/>
        <v>0</v>
      </c>
      <c r="L31" s="48">
        <f t="shared" si="3"/>
        <v>0</v>
      </c>
    </row>
    <row r="32" spans="1:12" ht="15.5" x14ac:dyDescent="0.35">
      <c r="A32" s="31">
        <f>HOTEL!A29</f>
        <v>21</v>
      </c>
      <c r="B32" s="17">
        <f>HOTEL!B29</f>
        <v>0</v>
      </c>
      <c r="C32" s="17">
        <f>HOTEL!C29</f>
        <v>0</v>
      </c>
      <c r="D32" s="17">
        <f>HOTEL!D29</f>
        <v>0</v>
      </c>
      <c r="E32" s="32">
        <f>HOTEL!E29</f>
        <v>0</v>
      </c>
      <c r="F32" s="32">
        <f>HOTEL!F29</f>
        <v>0</v>
      </c>
      <c r="G32" s="33">
        <f t="shared" si="0"/>
        <v>0</v>
      </c>
      <c r="H32" s="33">
        <f>HOTEL!H29</f>
        <v>0</v>
      </c>
      <c r="I32" s="34">
        <f t="shared" si="1"/>
        <v>0</v>
      </c>
      <c r="J32" s="33">
        <f>HOTEL!J29</f>
        <v>0</v>
      </c>
      <c r="K32" s="34">
        <f t="shared" si="2"/>
        <v>0</v>
      </c>
      <c r="L32" s="48">
        <f t="shared" si="3"/>
        <v>0</v>
      </c>
    </row>
    <row r="33" spans="1:12" ht="15.5" x14ac:dyDescent="0.35">
      <c r="A33" s="31">
        <f>HOTEL!A30</f>
        <v>22</v>
      </c>
      <c r="B33" s="17">
        <f>HOTEL!B30</f>
        <v>0</v>
      </c>
      <c r="C33" s="17">
        <f>HOTEL!C30</f>
        <v>0</v>
      </c>
      <c r="D33" s="17">
        <f>HOTEL!D30</f>
        <v>0</v>
      </c>
      <c r="E33" s="32">
        <f>HOTEL!E30</f>
        <v>0</v>
      </c>
      <c r="F33" s="32">
        <f>HOTEL!F30</f>
        <v>0</v>
      </c>
      <c r="G33" s="33">
        <f t="shared" si="0"/>
        <v>0</v>
      </c>
      <c r="H33" s="33">
        <f>HOTEL!H30</f>
        <v>0</v>
      </c>
      <c r="I33" s="34">
        <f t="shared" si="1"/>
        <v>0</v>
      </c>
      <c r="J33" s="33">
        <f>HOTEL!J30</f>
        <v>0</v>
      </c>
      <c r="K33" s="34">
        <f t="shared" si="2"/>
        <v>0</v>
      </c>
      <c r="L33" s="48">
        <f t="shared" si="3"/>
        <v>0</v>
      </c>
    </row>
    <row r="34" spans="1:12" ht="15.5" x14ac:dyDescent="0.35">
      <c r="A34" s="31">
        <f>HOTEL!A31</f>
        <v>23</v>
      </c>
      <c r="B34" s="17">
        <f>HOTEL!B31</f>
        <v>0</v>
      </c>
      <c r="C34" s="17">
        <f>HOTEL!C31</f>
        <v>0</v>
      </c>
      <c r="D34" s="17">
        <f>HOTEL!D31</f>
        <v>0</v>
      </c>
      <c r="E34" s="32">
        <f>HOTEL!E31</f>
        <v>0</v>
      </c>
      <c r="F34" s="32">
        <f>HOTEL!F31</f>
        <v>0</v>
      </c>
      <c r="G34" s="33">
        <f t="shared" si="0"/>
        <v>0</v>
      </c>
      <c r="H34" s="33">
        <f>HOTEL!H31</f>
        <v>0</v>
      </c>
      <c r="I34" s="34">
        <f t="shared" si="1"/>
        <v>0</v>
      </c>
      <c r="J34" s="33">
        <f>HOTEL!J31</f>
        <v>0</v>
      </c>
      <c r="K34" s="34">
        <f t="shared" si="2"/>
        <v>0</v>
      </c>
      <c r="L34" s="48">
        <f t="shared" si="3"/>
        <v>0</v>
      </c>
    </row>
    <row r="35" spans="1:12" ht="15.5" x14ac:dyDescent="0.35">
      <c r="A35" s="31">
        <f>HOTEL!A32</f>
        <v>24</v>
      </c>
      <c r="B35" s="17">
        <f>HOTEL!B32</f>
        <v>0</v>
      </c>
      <c r="C35" s="17">
        <f>HOTEL!C32</f>
        <v>0</v>
      </c>
      <c r="D35" s="17">
        <f>HOTEL!D32</f>
        <v>0</v>
      </c>
      <c r="E35" s="32">
        <f>HOTEL!E32</f>
        <v>0</v>
      </c>
      <c r="F35" s="32">
        <f>HOTEL!F32</f>
        <v>0</v>
      </c>
      <c r="G35" s="33">
        <f t="shared" si="0"/>
        <v>0</v>
      </c>
      <c r="H35" s="33">
        <f>HOTEL!H32</f>
        <v>0</v>
      </c>
      <c r="I35" s="34">
        <f t="shared" si="1"/>
        <v>0</v>
      </c>
      <c r="J35" s="33">
        <f>HOTEL!J32</f>
        <v>0</v>
      </c>
      <c r="K35" s="34">
        <f t="shared" si="2"/>
        <v>0</v>
      </c>
      <c r="L35" s="48">
        <f t="shared" si="3"/>
        <v>0</v>
      </c>
    </row>
    <row r="36" spans="1:12" ht="16" thickBot="1" x14ac:dyDescent="0.4">
      <c r="A36" s="31">
        <f>HOTEL!A33</f>
        <v>25</v>
      </c>
      <c r="B36" s="17">
        <f>HOTEL!B33</f>
        <v>0</v>
      </c>
      <c r="C36" s="17">
        <f>HOTEL!C33</f>
        <v>0</v>
      </c>
      <c r="D36" s="17">
        <f>HOTEL!D33</f>
        <v>0</v>
      </c>
      <c r="E36" s="32">
        <f>HOTEL!E33</f>
        <v>0</v>
      </c>
      <c r="F36" s="32">
        <f>HOTEL!F33</f>
        <v>0</v>
      </c>
      <c r="G36" s="33">
        <f t="shared" si="0"/>
        <v>0</v>
      </c>
      <c r="H36" s="33">
        <f>HOTEL!H33</f>
        <v>0</v>
      </c>
      <c r="I36" s="34">
        <f t="shared" si="1"/>
        <v>0</v>
      </c>
      <c r="J36" s="33">
        <f>HOTEL!J33</f>
        <v>0</v>
      </c>
      <c r="K36" s="34">
        <f t="shared" si="2"/>
        <v>0</v>
      </c>
      <c r="L36" s="48">
        <f t="shared" si="3"/>
        <v>0</v>
      </c>
    </row>
    <row r="37" spans="1:12" ht="47.5" customHeight="1" thickTop="1" thickBot="1" x14ac:dyDescent="0.4">
      <c r="A37" s="20"/>
      <c r="B37" s="20"/>
      <c r="C37" s="20"/>
      <c r="D37" s="20"/>
      <c r="E37" s="20"/>
      <c r="F37" s="20"/>
      <c r="G37" s="20"/>
      <c r="H37" s="20"/>
      <c r="I37" s="76" t="s">
        <v>29</v>
      </c>
      <c r="J37" s="76"/>
      <c r="K37" s="76"/>
      <c r="L37" s="50">
        <f>HOTEL!L34+HOTEL!L37</f>
        <v>0</v>
      </c>
    </row>
    <row r="38" spans="1:12" ht="42" customHeight="1" thickTop="1" thickBot="1" x14ac:dyDescent="0.4">
      <c r="A38" s="20"/>
      <c r="B38" s="20"/>
      <c r="C38" s="20"/>
      <c r="D38" s="20"/>
      <c r="E38" s="20"/>
      <c r="F38" s="20"/>
      <c r="G38" s="20"/>
      <c r="H38" s="20"/>
      <c r="I38" s="77" t="s">
        <v>28</v>
      </c>
      <c r="J38" s="78"/>
      <c r="K38" s="79"/>
      <c r="L38" s="51">
        <f>HOTEL!L37+HOTEL!L34+((HOTEL!L34/100)*10)</f>
        <v>0</v>
      </c>
    </row>
    <row r="39" spans="1:12" ht="15" thickTop="1" x14ac:dyDescent="0.35"/>
  </sheetData>
  <sheetProtection password="D3F3" sheet="1" objects="1" scenarios="1"/>
  <mergeCells count="10">
    <mergeCell ref="I37:K37"/>
    <mergeCell ref="I38:K38"/>
    <mergeCell ref="A9:L9"/>
    <mergeCell ref="A2:B2"/>
    <mergeCell ref="A3:I3"/>
    <mergeCell ref="A4:I4"/>
    <mergeCell ref="A5:I5"/>
    <mergeCell ref="A7:E7"/>
    <mergeCell ref="G7:L7"/>
    <mergeCell ref="A10:L10"/>
  </mergeCells>
  <printOptions horizontalCentered="1"/>
  <pageMargins left="0.23622047244094491" right="0.31496062992125984" top="0.78740157480314965" bottom="0.15748031496062992" header="0.23622047244094491" footer="0.19685039370078741"/>
  <pageSetup paperSize="9" scale="55" orientation="portrait" r:id="rId1"/>
  <ignoredErrors>
    <ignoredError sqref="D12:D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HOTEL</vt:lpstr>
      <vt:lpstr>PRE-INVOICE</vt:lpstr>
      <vt:lpstr>HOTEL!Druckbereich</vt:lpstr>
      <vt:lpstr>'PRE-INVOICE'!Druckbereich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alla_h</cp:lastModifiedBy>
  <cp:lastPrinted>2018-08-05T10:44:14Z</cp:lastPrinted>
  <dcterms:created xsi:type="dcterms:W3CDTF">2018-07-27T11:03:53Z</dcterms:created>
  <dcterms:modified xsi:type="dcterms:W3CDTF">2019-07-26T21:42:20Z</dcterms:modified>
</cp:coreProperties>
</file>