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5"/>
  </bookViews>
  <sheets>
    <sheet name="Hotel Cat A" sheetId="1" r:id="rId1"/>
    <sheet name="Hotel Cat B" sheetId="2" r:id="rId2"/>
    <sheet name="Hotel Cat C" sheetId="3" r:id="rId3"/>
    <sheet name="Hotel for Referees" sheetId="4" r:id="rId4"/>
    <sheet name="transfer" sheetId="5" r:id="rId5"/>
    <sheet name="meals" sheetId="6" r:id="rId6"/>
  </sheets>
  <definedNames>
    <definedName name="_xlnm.Print_Area" localSheetId="0">'Hotel Cat A'!$A$1:$O$30</definedName>
  </definedNames>
  <calcPr fullCalcOnLoad="1"/>
</workbook>
</file>

<file path=xl/sharedStrings.xml><?xml version="1.0" encoding="utf-8"?>
<sst xmlns="http://schemas.openxmlformats.org/spreadsheetml/2006/main" count="207" uniqueCount="73">
  <si>
    <t xml:space="preserve">CATEGORY A: </t>
  </si>
  <si>
    <t>Price per person per night</t>
  </si>
  <si>
    <t xml:space="preserve">Bed and Breakfast
</t>
  </si>
  <si>
    <t>Lunch at the Venue</t>
  </si>
  <si>
    <t>Dinner in Hotel</t>
  </si>
  <si>
    <r>
      <t xml:space="preserve">E-mail: </t>
    </r>
    <r>
      <rPr>
        <sz val="10"/>
        <color indexed="8"/>
        <rFont val="Tahoma"/>
        <family val="2"/>
      </rPr>
      <t>registration@pzjudo.pl</t>
    </r>
  </si>
  <si>
    <t xml:space="preserve">FEDERATION: </t>
  </si>
  <si>
    <t>Contact mail</t>
  </si>
  <si>
    <t>Telefon</t>
  </si>
  <si>
    <t>No.</t>
  </si>
  <si>
    <t>Name</t>
  </si>
  <si>
    <t>First name</t>
  </si>
  <si>
    <t>Function</t>
  </si>
  <si>
    <t>Date of arrival</t>
  </si>
  <si>
    <t>date of departure</t>
  </si>
  <si>
    <t>No. Of nights</t>
  </si>
  <si>
    <t>Type of room</t>
  </si>
  <si>
    <t>Prices Per person (B&amp;B)</t>
  </si>
  <si>
    <t>Prices Per person (B&amp;B) - TOTAL</t>
  </si>
  <si>
    <t>TOTAL</t>
  </si>
  <si>
    <t>Kowalski</t>
  </si>
  <si>
    <t>Jan</t>
  </si>
  <si>
    <t>coach</t>
  </si>
  <si>
    <t>sgl</t>
  </si>
  <si>
    <t>Nowak</t>
  </si>
  <si>
    <t>Katarzyna</t>
  </si>
  <si>
    <t>athlete</t>
  </si>
  <si>
    <t>dbl</t>
  </si>
  <si>
    <t>Brona</t>
  </si>
  <si>
    <t>Julia</t>
  </si>
  <si>
    <t>CATEGORY B:</t>
  </si>
  <si>
    <t>Hotel</t>
  </si>
  <si>
    <t>Arrival date</t>
  </si>
  <si>
    <t>Arrival time</t>
  </si>
  <si>
    <t>Flight no.</t>
  </si>
  <si>
    <t>No. Of persons</t>
  </si>
  <si>
    <t>Departure date</t>
  </si>
  <si>
    <t>Departure time</t>
  </si>
  <si>
    <t>Double</t>
  </si>
  <si>
    <t>Entry fee</t>
  </si>
  <si>
    <t>No Dinners</t>
  </si>
  <si>
    <t>No lunches</t>
  </si>
  <si>
    <t>TOTAL meals</t>
  </si>
  <si>
    <t>-</t>
  </si>
  <si>
    <t>Transfert from/to airport</t>
  </si>
  <si>
    <r>
      <t xml:space="preserve">E-mail: </t>
    </r>
    <r>
      <rPr>
        <sz val="10"/>
        <color indexed="8"/>
        <rFont val="Verdana"/>
        <family val="2"/>
      </rPr>
      <t>registration@pzjudo.pl</t>
    </r>
  </si>
  <si>
    <t>Bed and Breakfast</t>
  </si>
  <si>
    <t xml:space="preserve">Single </t>
  </si>
  <si>
    <t>Warsaw, Poland</t>
  </si>
  <si>
    <r>
      <t xml:space="preserve">Hotel: </t>
    </r>
    <r>
      <rPr>
        <b/>
        <sz val="12"/>
        <color indexed="8"/>
        <rFont val="Verdana"/>
        <family val="2"/>
      </rPr>
      <t>Best Western Hotel Portos ***</t>
    </r>
  </si>
  <si>
    <t>Address: Mangalia 3a, 02-758 Warsaw</t>
  </si>
  <si>
    <r>
      <t>Hotel:</t>
    </r>
    <r>
      <rPr>
        <b/>
        <sz val="12"/>
        <color indexed="8"/>
        <rFont val="Verdana"/>
        <family val="2"/>
      </rPr>
      <t xml:space="preserve">  Marriott Courtyard Warsaw ****</t>
    </r>
  </si>
  <si>
    <t>Address: Żwirki i Wigury 1, 00-906 Warsaw</t>
  </si>
  <si>
    <t>Hotel for Referees only! Directly on airport area - 50m from "Departure Terminal A"</t>
  </si>
  <si>
    <t>NEAREST AIRPORT: Warsaw Chopin Airport</t>
  </si>
  <si>
    <t xml:space="preserve">Transfer Airport </t>
  </si>
  <si>
    <t>f.e.x</t>
  </si>
  <si>
    <t>AIR0099</t>
  </si>
  <si>
    <t>AIR9900</t>
  </si>
  <si>
    <t>yes</t>
  </si>
  <si>
    <t>cat. A</t>
  </si>
  <si>
    <t>cat. B</t>
  </si>
  <si>
    <t>Referee</t>
  </si>
  <si>
    <r>
      <t>PLEASE RETURN BEFORE</t>
    </r>
    <r>
      <rPr>
        <sz val="10"/>
        <color indexed="8"/>
        <rFont val="Verdana"/>
        <family val="2"/>
      </rPr>
      <t xml:space="preserve">: </t>
    </r>
    <r>
      <rPr>
        <b/>
        <sz val="10"/>
        <color indexed="10"/>
        <rFont val="Verdana"/>
        <family val="2"/>
      </rPr>
      <t>27th May2019</t>
    </r>
  </si>
  <si>
    <t>Cadet European Judo Championships Warsaw 2019</t>
  </si>
  <si>
    <t xml:space="preserve">Distance from the Sports Hall: 10 km </t>
  </si>
  <si>
    <t xml:space="preserve">Distance from the Sports Hall: 4,2  km </t>
  </si>
  <si>
    <t>CATEGORY C:</t>
  </si>
  <si>
    <r>
      <t xml:space="preserve">Hotel: </t>
    </r>
    <r>
      <rPr>
        <b/>
        <sz val="12"/>
        <color indexed="8"/>
        <rFont val="Verdana"/>
        <family val="2"/>
      </rPr>
      <t>START Hotel Atos **</t>
    </r>
  </si>
  <si>
    <t>Triple</t>
  </si>
  <si>
    <t>Hotel Portos</t>
  </si>
  <si>
    <r>
      <t>PLEASE RETURN BEFORE</t>
    </r>
    <r>
      <rPr>
        <sz val="10"/>
        <color indexed="8"/>
        <rFont val="Tahoma"/>
        <family val="2"/>
      </rPr>
      <t xml:space="preserve">: </t>
    </r>
    <r>
      <rPr>
        <b/>
        <sz val="11"/>
        <color indexed="10"/>
        <rFont val="Tahoma"/>
        <family val="2"/>
      </rPr>
      <t>17th June 2019</t>
    </r>
  </si>
  <si>
    <r>
      <t>PLEASE RETURN BEFORE</t>
    </r>
    <r>
      <rPr>
        <sz val="10"/>
        <color indexed="8"/>
        <rFont val="Verdana"/>
        <family val="2"/>
      </rPr>
      <t xml:space="preserve">: </t>
    </r>
    <r>
      <rPr>
        <b/>
        <sz val="10"/>
        <color indexed="10"/>
        <rFont val="Verdana"/>
        <family val="2"/>
      </rPr>
      <t>27th May 2019</t>
    </r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</si>
</sst>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.00\ &quot;zł&quot;_-;\-* #,##0.00\ &quot;zł&quot;_-;_-* &quot;-&quot;??\ &quot;zł&quot;_-;_-@_-"/>
    <numFmt numFmtId="170" formatCode="_-* #,##0\ _z_ł_-;\-* #,##0\ _z_ł_-;_-* &quot;-&quot;\ _z_ł_-;_-@_-"/>
    <numFmt numFmtId="171" formatCode="_-* #,##0.00\ _z_ł_-;\-* #,##0.00\ _z_ł_-;_-* &quot;-&quot;??\ _z_ł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[$EUR];[Red]\-#,##0.00\ [$EUR]"/>
    <numFmt numFmtId="181" formatCode="d/mm/yyyy"/>
    <numFmt numFmtId="182" formatCode="#,##0.00\ [$€-1];[Red]\-#,##0.00\ [$€-1]"/>
    <numFmt numFmtId="183" formatCode="[$€-2]\ #,##0.00;[Red]\-[$€-2]\ #,##0.00"/>
    <numFmt numFmtId="184" formatCode="[$€-2]\ #,##0.00"/>
    <numFmt numFmtId="185" formatCode="#,##0.00\ [$€-484]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/yyyy"/>
    <numFmt numFmtId="191" formatCode="#,##0\ [$€-1];[Red]\-#,##0\ [$€-1]"/>
    <numFmt numFmtId="192" formatCode="#,##0.00\ [$€-1]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Tahoma"/>
      <family val="2"/>
    </font>
    <font>
      <b/>
      <sz val="11"/>
      <color indexed="10"/>
      <name val="Tahom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11"/>
      <color indexed="8"/>
      <name val="Verdana"/>
      <family val="2"/>
    </font>
    <font>
      <sz val="8"/>
      <color indexed="10"/>
      <name val="Verdana"/>
      <family val="2"/>
    </font>
    <font>
      <b/>
      <sz val="10"/>
      <color indexed="8"/>
      <name val="Verdana"/>
      <family val="2"/>
    </font>
    <font>
      <sz val="4"/>
      <color indexed="56"/>
      <name val="Verdana"/>
      <family val="2"/>
    </font>
    <font>
      <sz val="5.1"/>
      <color indexed="8"/>
      <name val="Verdana"/>
      <family val="2"/>
    </font>
    <font>
      <i/>
      <sz val="11"/>
      <color indexed="8"/>
      <name val="Verdana"/>
      <family val="2"/>
    </font>
    <font>
      <b/>
      <sz val="12.1"/>
      <color indexed="8"/>
      <name val="Verdana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8"/>
      <name val="Verdana"/>
      <family val="2"/>
    </font>
    <font>
      <sz val="11"/>
      <color indexed="10"/>
      <name val="Verdana"/>
      <family val="2"/>
    </font>
    <font>
      <sz val="8"/>
      <color indexed="56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i/>
      <sz val="8"/>
      <color indexed="10"/>
      <name val="Verdana"/>
      <family val="2"/>
    </font>
    <font>
      <i/>
      <sz val="11"/>
      <color indexed="10"/>
      <name val="Verdana"/>
      <family val="2"/>
    </font>
    <font>
      <i/>
      <sz val="10"/>
      <color indexed="10"/>
      <name val="Verdana"/>
      <family val="2"/>
    </font>
    <font>
      <b/>
      <sz val="14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Calibri"/>
      <family val="2"/>
    </font>
    <font>
      <i/>
      <sz val="8"/>
      <color rgb="FFFF0000"/>
      <name val="Verdana"/>
      <family val="2"/>
    </font>
    <font>
      <i/>
      <sz val="11"/>
      <color rgb="FFFF0000"/>
      <name val="Verdana"/>
      <family val="2"/>
    </font>
    <font>
      <i/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57" fillId="0" borderId="0" applyNumberFormat="0" applyFill="0" applyBorder="0" applyAlignment="0" applyProtection="0"/>
    <xf numFmtId="177" fontId="1" fillId="0" borderId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179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84" fontId="14" fillId="33" borderId="14" xfId="0" applyNumberFormat="1" applyFont="1" applyFill="1" applyBorder="1" applyAlignment="1">
      <alignment horizontal="right" wrapText="1"/>
    </xf>
    <xf numFmtId="184" fontId="6" fillId="33" borderId="14" xfId="0" applyNumberFormat="1" applyFont="1" applyFill="1" applyBorder="1" applyAlignment="1">
      <alignment horizontal="right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35" borderId="0" xfId="0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top" wrapText="1"/>
    </xf>
    <xf numFmtId="181" fontId="11" fillId="0" borderId="16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0" borderId="15" xfId="0" applyFont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 wrapText="1"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34" borderId="14" xfId="0" applyFont="1" applyFill="1" applyBorder="1" applyAlignment="1">
      <alignment horizontal="right" wrapText="1"/>
    </xf>
    <xf numFmtId="0" fontId="14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/>
    </xf>
    <xf numFmtId="181" fontId="14" fillId="0" borderId="14" xfId="0" applyNumberFormat="1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 wrapText="1"/>
    </xf>
    <xf numFmtId="0" fontId="14" fillId="0" borderId="14" xfId="0" applyFont="1" applyFill="1" applyBorder="1" applyAlignment="1">
      <alignment horizontal="center" wrapText="1"/>
    </xf>
    <xf numFmtId="182" fontId="14" fillId="34" borderId="14" xfId="0" applyNumberFormat="1" applyFont="1" applyFill="1" applyBorder="1" applyAlignment="1">
      <alignment horizontal="right"/>
    </xf>
    <xf numFmtId="182" fontId="14" fillId="36" borderId="14" xfId="0" applyNumberFormat="1" applyFont="1" applyFill="1" applyBorder="1" applyAlignment="1">
      <alignment horizontal="right" wrapText="1"/>
    </xf>
    <xf numFmtId="184" fontId="14" fillId="33" borderId="14" xfId="0" applyNumberFormat="1" applyFont="1" applyFill="1" applyBorder="1" applyAlignment="1">
      <alignment horizontal="right" wrapText="1"/>
    </xf>
    <xf numFmtId="182" fontId="14" fillId="37" borderId="14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6" fillId="34" borderId="14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/>
    </xf>
    <xf numFmtId="181" fontId="6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center" wrapText="1"/>
    </xf>
    <xf numFmtId="182" fontId="6" fillId="34" borderId="14" xfId="0" applyNumberFormat="1" applyFont="1" applyFill="1" applyBorder="1" applyAlignment="1">
      <alignment horizontal="right"/>
    </xf>
    <xf numFmtId="182" fontId="6" fillId="36" borderId="14" xfId="0" applyNumberFormat="1" applyFont="1" applyFill="1" applyBorder="1" applyAlignment="1">
      <alignment horizontal="right" wrapText="1"/>
    </xf>
    <xf numFmtId="184" fontId="6" fillId="33" borderId="14" xfId="0" applyNumberFormat="1" applyFont="1" applyFill="1" applyBorder="1" applyAlignment="1">
      <alignment horizontal="right" wrapText="1"/>
    </xf>
    <xf numFmtId="182" fontId="14" fillId="34" borderId="14" xfId="0" applyNumberFormat="1" applyFont="1" applyFill="1" applyBorder="1" applyAlignment="1">
      <alignment vertical="center"/>
    </xf>
    <xf numFmtId="182" fontId="14" fillId="36" borderId="14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82" fontId="6" fillId="34" borderId="14" xfId="0" applyNumberFormat="1" applyFont="1" applyFill="1" applyBorder="1" applyAlignment="1">
      <alignment vertical="center"/>
    </xf>
    <xf numFmtId="182" fontId="6" fillId="36" borderId="14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92" fontId="6" fillId="0" borderId="15" xfId="0" applyNumberFormat="1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182" fontId="6" fillId="36" borderId="16" xfId="0" applyNumberFormat="1" applyFont="1" applyFill="1" applyBorder="1" applyAlignment="1">
      <alignment vertical="center" wrapText="1"/>
    </xf>
    <xf numFmtId="184" fontId="6" fillId="33" borderId="16" xfId="0" applyNumberFormat="1" applyFont="1" applyFill="1" applyBorder="1" applyAlignment="1">
      <alignment horizontal="right" wrapText="1"/>
    </xf>
    <xf numFmtId="184" fontId="6" fillId="33" borderId="16" xfId="0" applyNumberFormat="1" applyFont="1" applyFill="1" applyBorder="1" applyAlignment="1">
      <alignment horizontal="right" wrapText="1"/>
    </xf>
    <xf numFmtId="183" fontId="11" fillId="36" borderId="17" xfId="0" applyNumberFormat="1" applyFont="1" applyFill="1" applyBorder="1" applyAlignment="1">
      <alignment horizontal="center"/>
    </xf>
    <xf numFmtId="183" fontId="11" fillId="38" borderId="17" xfId="0" applyNumberFormat="1" applyFont="1" applyFill="1" applyBorder="1" applyAlignment="1">
      <alignment horizontal="center" wrapText="1"/>
    </xf>
    <xf numFmtId="185" fontId="11" fillId="36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185" fontId="11" fillId="36" borderId="19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2" fillId="0" borderId="0" xfId="0" applyFont="1" applyAlignment="1" applyProtection="1">
      <alignment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3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28" fillId="0" borderId="0" xfId="0" applyFont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3" fillId="0" borderId="20" xfId="0" applyFont="1" applyBorder="1" applyAlignment="1" applyProtection="1">
      <alignment vertical="top" wrapText="1"/>
      <protection/>
    </xf>
    <xf numFmtId="180" fontId="4" fillId="0" borderId="1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/>
    </xf>
    <xf numFmtId="180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73" fillId="0" borderId="0" xfId="0" applyFont="1" applyAlignment="1">
      <alignment/>
    </xf>
    <xf numFmtId="0" fontId="74" fillId="0" borderId="15" xfId="0" applyFont="1" applyBorder="1" applyAlignment="1">
      <alignment horizontal="center" vertical="center" wrapText="1"/>
    </xf>
    <xf numFmtId="0" fontId="74" fillId="0" borderId="0" xfId="0" applyFont="1" applyAlignment="1">
      <alignment/>
    </xf>
    <xf numFmtId="14" fontId="75" fillId="0" borderId="15" xfId="0" applyNumberFormat="1" applyFont="1" applyBorder="1" applyAlignment="1">
      <alignment horizontal="center" vertical="center" wrapText="1"/>
    </xf>
    <xf numFmtId="0" fontId="75" fillId="34" borderId="15" xfId="0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 wrapText="1"/>
    </xf>
    <xf numFmtId="20" fontId="75" fillId="34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192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39" borderId="14" xfId="0" applyFont="1" applyFill="1" applyBorder="1" applyAlignment="1">
      <alignment horizontal="center" vertical="center"/>
    </xf>
    <xf numFmtId="181" fontId="11" fillId="0" borderId="21" xfId="0" applyNumberFormat="1" applyFont="1" applyBorder="1" applyAlignment="1">
      <alignment horizontal="center" vertical="top" wrapText="1"/>
    </xf>
    <xf numFmtId="181" fontId="11" fillId="0" borderId="15" xfId="0" applyNumberFormat="1" applyFont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top" wrapText="1"/>
    </xf>
    <xf numFmtId="0" fontId="11" fillId="36" borderId="14" xfId="0" applyFont="1" applyFill="1" applyBorder="1" applyAlignment="1">
      <alignment vertical="top" wrapText="1"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horizontal="center" vertical="top" wrapText="1"/>
    </xf>
    <xf numFmtId="0" fontId="12" fillId="38" borderId="16" xfId="0" applyFont="1" applyFill="1" applyBorder="1" applyAlignment="1">
      <alignment horizontal="center" vertical="top" wrapText="1"/>
    </xf>
    <xf numFmtId="0" fontId="12" fillId="38" borderId="2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5" fillId="0" borderId="0" xfId="0" applyFont="1" applyAlignment="1" applyProtection="1">
      <alignment horizontal="center" vertical="center" wrapText="1"/>
      <protection/>
    </xf>
    <xf numFmtId="18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/>
    </xf>
    <xf numFmtId="0" fontId="10" fillId="39" borderId="14" xfId="0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11" fillId="37" borderId="14" xfId="0" applyFont="1" applyFill="1" applyBorder="1" applyAlignment="1">
      <alignment horizontal="center" vertical="top" wrapText="1"/>
    </xf>
    <xf numFmtId="0" fontId="12" fillId="38" borderId="16" xfId="0" applyFont="1" applyFill="1" applyBorder="1" applyAlignment="1">
      <alignment horizontal="center" vertical="top" wrapText="1"/>
    </xf>
    <xf numFmtId="0" fontId="12" fillId="38" borderId="23" xfId="0" applyFont="1" applyFill="1" applyBorder="1" applyAlignment="1">
      <alignment horizontal="center" vertical="top" wrapText="1"/>
    </xf>
    <xf numFmtId="180" fontId="4" fillId="0" borderId="15" xfId="0" applyNumberFormat="1" applyFont="1" applyBorder="1" applyAlignment="1">
      <alignment vertical="center"/>
    </xf>
    <xf numFmtId="0" fontId="26" fillId="39" borderId="14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center" wrapText="1"/>
    </xf>
    <xf numFmtId="180" fontId="4" fillId="0" borderId="1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/>
    </xf>
    <xf numFmtId="0" fontId="9" fillId="39" borderId="24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0" fillId="39" borderId="29" xfId="0" applyFont="1" applyFill="1" applyBorder="1" applyAlignment="1" applyProtection="1">
      <alignment horizontal="center"/>
      <protection locked="0"/>
    </xf>
    <xf numFmtId="0" fontId="10" fillId="39" borderId="0" xfId="0" applyFont="1" applyFill="1" applyBorder="1" applyAlignment="1" applyProtection="1">
      <alignment horizontal="center"/>
      <protection locked="0"/>
    </xf>
    <xf numFmtId="0" fontId="10" fillId="39" borderId="30" xfId="0" applyFont="1" applyFill="1" applyBorder="1" applyAlignment="1" applyProtection="1">
      <alignment horizontal="center"/>
      <protection locked="0"/>
    </xf>
    <xf numFmtId="0" fontId="10" fillId="39" borderId="31" xfId="0" applyFont="1" applyFill="1" applyBorder="1" applyAlignment="1" applyProtection="1">
      <alignment horizontal="center"/>
      <protection locked="0"/>
    </xf>
    <xf numFmtId="0" fontId="10" fillId="39" borderId="32" xfId="0" applyFont="1" applyFill="1" applyBorder="1" applyAlignment="1" applyProtection="1">
      <alignment horizontal="center"/>
      <protection locked="0"/>
    </xf>
    <xf numFmtId="0" fontId="10" fillId="39" borderId="33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0" fillId="39" borderId="14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52" fillId="0" borderId="0" xfId="0" applyFont="1" applyAlignment="1" applyProtection="1">
      <alignment wrapText="1"/>
      <protection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123825</xdr:rowOff>
    </xdr:from>
    <xdr:to>
      <xdr:col>10</xdr:col>
      <xdr:colOff>171450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23825"/>
          <a:ext cx="8763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9525</xdr:rowOff>
    </xdr:from>
    <xdr:to>
      <xdr:col>2</xdr:col>
      <xdr:colOff>123825</xdr:colOff>
      <xdr:row>5</xdr:row>
      <xdr:rowOff>19050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90500"/>
          <a:ext cx="1190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838200</xdr:colOff>
      <xdr:row>1</xdr:row>
      <xdr:rowOff>123825</xdr:rowOff>
    </xdr:from>
    <xdr:to>
      <xdr:col>10</xdr:col>
      <xdr:colOff>247650</xdr:colOff>
      <xdr:row>4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04800"/>
          <a:ext cx="1190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66675</xdr:rowOff>
    </xdr:from>
    <xdr:to>
      <xdr:col>1</xdr:col>
      <xdr:colOff>876300</xdr:colOff>
      <xdr:row>4</xdr:row>
      <xdr:rowOff>504825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38150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47625</xdr:rowOff>
    </xdr:from>
    <xdr:to>
      <xdr:col>9</xdr:col>
      <xdr:colOff>619125</xdr:colOff>
      <xdr:row>4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28600"/>
          <a:ext cx="11906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</xdr:row>
      <xdr:rowOff>9525</xdr:rowOff>
    </xdr:from>
    <xdr:to>
      <xdr:col>2</xdr:col>
      <xdr:colOff>142875</xdr:colOff>
      <xdr:row>5</xdr:row>
      <xdr:rowOff>104775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1000"/>
          <a:ext cx="1333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</xdr:row>
      <xdr:rowOff>171450</xdr:rowOff>
    </xdr:from>
    <xdr:to>
      <xdr:col>10</xdr:col>
      <xdr:colOff>28575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352425"/>
          <a:ext cx="8858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</xdr:row>
      <xdr:rowOff>47625</xdr:rowOff>
    </xdr:from>
    <xdr:to>
      <xdr:col>2</xdr:col>
      <xdr:colOff>200025</xdr:colOff>
      <xdr:row>5</xdr:row>
      <xdr:rowOff>314325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19100"/>
          <a:ext cx="1257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1</xdr:row>
      <xdr:rowOff>19050</xdr:rowOff>
    </xdr:from>
    <xdr:to>
      <xdr:col>10</xdr:col>
      <xdr:colOff>723900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00025"/>
          <a:ext cx="9144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66675</xdr:rowOff>
    </xdr:from>
    <xdr:to>
      <xdr:col>2</xdr:col>
      <xdr:colOff>342900</xdr:colOff>
      <xdr:row>4</xdr:row>
      <xdr:rowOff>152400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66675"/>
          <a:ext cx="1266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1</xdr:row>
      <xdr:rowOff>0</xdr:rowOff>
    </xdr:from>
    <xdr:to>
      <xdr:col>11</xdr:col>
      <xdr:colOff>180975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90500"/>
          <a:ext cx="8001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</xdr:row>
      <xdr:rowOff>0</xdr:rowOff>
    </xdr:from>
    <xdr:to>
      <xdr:col>1</xdr:col>
      <xdr:colOff>581025</xdr:colOff>
      <xdr:row>5</xdr:row>
      <xdr:rowOff>28575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90500"/>
          <a:ext cx="1038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8"/>
  <sheetViews>
    <sheetView zoomScale="90" zoomScaleNormal="90" zoomScalePageLayoutView="0" workbookViewId="0" topLeftCell="A1">
      <selection activeCell="D2" sqref="D2"/>
    </sheetView>
  </sheetViews>
  <sheetFormatPr defaultColWidth="9.00390625" defaultRowHeight="15"/>
  <cols>
    <col min="1" max="1" width="5.140625" style="37" customWidth="1"/>
    <col min="2" max="2" width="14.140625" style="37" customWidth="1"/>
    <col min="3" max="3" width="13.28125" style="37" customWidth="1"/>
    <col min="4" max="4" width="11.8515625" style="37" customWidth="1"/>
    <col min="5" max="6" width="11.421875" style="37" customWidth="1"/>
    <col min="7" max="7" width="7.28125" style="37" customWidth="1"/>
    <col min="8" max="8" width="9.140625" style="84" customWidth="1"/>
    <col min="9" max="9" width="9.7109375" style="37" customWidth="1"/>
    <col min="10" max="10" width="10.7109375" style="37" customWidth="1"/>
    <col min="11" max="11" width="8.00390625" style="94" customWidth="1"/>
    <col min="12" max="12" width="13.421875" style="37" customWidth="1"/>
    <col min="13" max="15" width="11.28125" style="37" customWidth="1"/>
    <col min="16" max="16" width="11.00390625" style="37" customWidth="1"/>
    <col min="17" max="19" width="11.28125" style="37" customWidth="1"/>
    <col min="20" max="20" width="10.421875" style="37" bestFit="1" customWidth="1"/>
    <col min="21" max="22" width="8.421875" style="37" customWidth="1"/>
    <col min="23" max="23" width="10.00390625" style="37" customWidth="1"/>
    <col min="24" max="24" width="12.57421875" style="37" customWidth="1"/>
    <col min="25" max="25" width="11.7109375" style="37" customWidth="1"/>
    <col min="26" max="16384" width="9.00390625" style="37" customWidth="1"/>
  </cols>
  <sheetData>
    <row r="1" spans="1:21" ht="14.2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106" t="s">
        <v>0</v>
      </c>
      <c r="M1" s="107"/>
      <c r="N1" s="107"/>
      <c r="O1" s="107"/>
      <c r="P1" s="126"/>
      <c r="Q1" s="127"/>
      <c r="R1" s="126"/>
      <c r="S1" s="126"/>
      <c r="T1" s="126"/>
      <c r="U1" s="128"/>
    </row>
    <row r="2" spans="1:21" ht="15" customHeight="1">
      <c r="A2" s="104"/>
      <c r="B2" s="104"/>
      <c r="C2" s="196"/>
      <c r="D2" s="196"/>
      <c r="E2" s="197" t="s">
        <v>64</v>
      </c>
      <c r="F2" s="196"/>
      <c r="G2" s="108"/>
      <c r="H2" s="108"/>
      <c r="I2" s="104"/>
      <c r="J2" s="104"/>
      <c r="K2" s="105"/>
      <c r="L2" s="107" t="s">
        <v>51</v>
      </c>
      <c r="M2" s="109"/>
      <c r="N2" s="107"/>
      <c r="O2" s="107"/>
      <c r="P2" s="126"/>
      <c r="Q2" s="126"/>
      <c r="R2" s="129"/>
      <c r="S2" s="126"/>
      <c r="T2" s="126"/>
      <c r="U2" s="128"/>
    </row>
    <row r="3" spans="1:21" ht="15" customHeight="1">
      <c r="A3" s="104"/>
      <c r="B3" s="104"/>
      <c r="C3" s="196"/>
      <c r="D3" s="196"/>
      <c r="E3" s="197" t="s">
        <v>48</v>
      </c>
      <c r="F3" s="196"/>
      <c r="G3" s="108"/>
      <c r="H3" s="108"/>
      <c r="I3" s="104"/>
      <c r="J3" s="104"/>
      <c r="K3" s="105"/>
      <c r="L3" s="107" t="s">
        <v>52</v>
      </c>
      <c r="M3" s="110"/>
      <c r="N3" s="107"/>
      <c r="O3" s="107"/>
      <c r="P3" s="126"/>
      <c r="Q3" s="126"/>
      <c r="R3" s="130"/>
      <c r="S3" s="126"/>
      <c r="T3" s="126"/>
      <c r="U3" s="128"/>
    </row>
    <row r="4" spans="1:21" ht="15">
      <c r="A4" s="104"/>
      <c r="B4" s="104"/>
      <c r="C4" s="111"/>
      <c r="D4" s="111"/>
      <c r="E4" s="43"/>
      <c r="F4" s="111"/>
      <c r="G4" s="111"/>
      <c r="H4" s="104"/>
      <c r="I4" s="104"/>
      <c r="J4" s="104"/>
      <c r="K4" s="105"/>
      <c r="L4" s="110" t="s">
        <v>65</v>
      </c>
      <c r="M4" s="104"/>
      <c r="N4" s="107"/>
      <c r="O4" s="107"/>
      <c r="P4" s="126"/>
      <c r="Q4" s="130"/>
      <c r="R4" s="131"/>
      <c r="S4" s="126"/>
      <c r="T4" s="126"/>
      <c r="U4" s="128"/>
    </row>
    <row r="5" spans="1:39" ht="21" customHeight="1">
      <c r="A5" s="112"/>
      <c r="B5" s="112"/>
      <c r="C5" s="112"/>
      <c r="D5" s="112"/>
      <c r="E5" s="112"/>
      <c r="F5" s="112"/>
      <c r="G5" s="112"/>
      <c r="H5" s="113"/>
      <c r="I5" s="113"/>
      <c r="J5" s="113"/>
      <c r="K5" s="114"/>
      <c r="L5" s="163"/>
      <c r="M5" s="163"/>
      <c r="N5" s="163"/>
      <c r="O5" s="163"/>
      <c r="P5" s="126"/>
      <c r="Q5" s="126"/>
      <c r="R5" s="126"/>
      <c r="S5" s="126"/>
      <c r="T5" s="126"/>
      <c r="U5" s="8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</row>
    <row r="6" spans="1:39" ht="32.25" customHeight="1">
      <c r="A6" s="112"/>
      <c r="B6" s="112"/>
      <c r="C6" s="112"/>
      <c r="D6" s="112"/>
      <c r="E6" s="112"/>
      <c r="F6" s="112"/>
      <c r="G6" s="112"/>
      <c r="H6" s="113"/>
      <c r="I6" s="113"/>
      <c r="J6" s="113"/>
      <c r="K6" s="114"/>
      <c r="L6" s="107"/>
      <c r="M6" s="107"/>
      <c r="N6" s="107"/>
      <c r="O6" s="107"/>
      <c r="P6" s="128"/>
      <c r="Q6" s="132"/>
      <c r="R6" s="132"/>
      <c r="S6" s="133"/>
      <c r="T6" s="133"/>
      <c r="U6" s="8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</row>
    <row r="7" spans="1:39" ht="25.5" customHeight="1">
      <c r="A7" s="117"/>
      <c r="B7" s="168" t="s">
        <v>63</v>
      </c>
      <c r="C7" s="168"/>
      <c r="D7" s="168"/>
      <c r="E7" s="168"/>
      <c r="F7" s="168"/>
      <c r="G7" s="158" t="s">
        <v>45</v>
      </c>
      <c r="H7" s="158"/>
      <c r="I7" s="158"/>
      <c r="J7" s="158"/>
      <c r="K7" s="118"/>
      <c r="L7" s="123" t="s">
        <v>1</v>
      </c>
      <c r="M7" s="115" t="s">
        <v>2</v>
      </c>
      <c r="N7" s="116" t="s">
        <v>4</v>
      </c>
      <c r="O7" s="128"/>
      <c r="P7" s="128"/>
      <c r="Q7" s="134"/>
      <c r="R7" s="135"/>
      <c r="S7" s="157"/>
      <c r="T7" s="157"/>
      <c r="U7" s="8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</row>
    <row r="8" spans="1:39" ht="35.25" customHeight="1">
      <c r="A8" s="113"/>
      <c r="B8" s="107"/>
      <c r="C8" s="107"/>
      <c r="D8" s="120"/>
      <c r="E8" s="121"/>
      <c r="F8" s="121"/>
      <c r="G8" s="121"/>
      <c r="H8" s="121"/>
      <c r="I8" s="121"/>
      <c r="J8" s="121"/>
      <c r="K8" s="122"/>
      <c r="L8" s="103" t="s">
        <v>47</v>
      </c>
      <c r="M8" s="119">
        <v>145</v>
      </c>
      <c r="N8" s="164">
        <v>23</v>
      </c>
      <c r="O8" s="128"/>
      <c r="P8" s="128"/>
      <c r="Q8" s="134"/>
      <c r="R8" s="135"/>
      <c r="S8" s="157"/>
      <c r="T8" s="157"/>
      <c r="U8" s="8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</row>
    <row r="9" spans="1:39" ht="15" customHeight="1">
      <c r="A9" s="52"/>
      <c r="B9" s="49" t="s">
        <v>6</v>
      </c>
      <c r="C9" s="165"/>
      <c r="D9" s="165"/>
      <c r="E9" s="165"/>
      <c r="F9" s="166" t="s">
        <v>7</v>
      </c>
      <c r="G9" s="166"/>
      <c r="H9" s="167"/>
      <c r="I9" s="167"/>
      <c r="J9" s="167"/>
      <c r="K9" s="96"/>
      <c r="L9" s="103" t="s">
        <v>38</v>
      </c>
      <c r="M9" s="119">
        <v>125</v>
      </c>
      <c r="N9" s="164"/>
      <c r="O9" s="128"/>
      <c r="P9" s="136"/>
      <c r="Q9" s="97"/>
      <c r="R9" s="97"/>
      <c r="S9" s="97"/>
      <c r="T9" s="97"/>
      <c r="U9" s="8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</row>
    <row r="10" spans="1:39" ht="14.25">
      <c r="A10" s="52"/>
      <c r="B10" s="39"/>
      <c r="C10" s="39"/>
      <c r="D10" s="50"/>
      <c r="E10" s="50"/>
      <c r="F10" s="166" t="s">
        <v>8</v>
      </c>
      <c r="G10" s="166"/>
      <c r="H10" s="167"/>
      <c r="I10" s="167"/>
      <c r="J10" s="167"/>
      <c r="K10" s="96"/>
      <c r="L10" s="54"/>
      <c r="M10" s="54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ht="14.25">
      <c r="A11" s="52"/>
      <c r="B11" s="52"/>
      <c r="C11" s="52"/>
      <c r="D11" s="53"/>
      <c r="E11" s="53"/>
      <c r="F11" s="53"/>
      <c r="G11" s="53"/>
      <c r="H11" s="54"/>
      <c r="I11" s="54"/>
      <c r="J11" s="54"/>
      <c r="K11" s="98"/>
      <c r="L11" s="54"/>
      <c r="M11" s="54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</row>
    <row r="12" spans="1:13" s="55" customFormat="1" ht="23.25" customHeight="1">
      <c r="A12" s="162" t="s">
        <v>9</v>
      </c>
      <c r="B12" s="159" t="s">
        <v>10</v>
      </c>
      <c r="C12" s="159" t="s">
        <v>11</v>
      </c>
      <c r="D12" s="159" t="s">
        <v>12</v>
      </c>
      <c r="E12" s="155" t="s">
        <v>13</v>
      </c>
      <c r="F12" s="155" t="s">
        <v>14</v>
      </c>
      <c r="G12" s="155" t="s">
        <v>15</v>
      </c>
      <c r="H12" s="159" t="s">
        <v>16</v>
      </c>
      <c r="I12" s="155" t="s">
        <v>17</v>
      </c>
      <c r="J12" s="156" t="s">
        <v>18</v>
      </c>
      <c r="K12" s="160" t="s">
        <v>39</v>
      </c>
      <c r="L12" s="160" t="s">
        <v>44</v>
      </c>
      <c r="M12" s="169" t="s">
        <v>19</v>
      </c>
    </row>
    <row r="13" spans="1:23" s="56" customFormat="1" ht="29.25" customHeight="1">
      <c r="A13" s="162"/>
      <c r="B13" s="159"/>
      <c r="C13" s="159"/>
      <c r="D13" s="159"/>
      <c r="E13" s="155"/>
      <c r="F13" s="155"/>
      <c r="G13" s="155"/>
      <c r="H13" s="159"/>
      <c r="I13" s="155"/>
      <c r="J13" s="156"/>
      <c r="K13" s="161"/>
      <c r="L13" s="161"/>
      <c r="M13" s="169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1:23" s="68" customFormat="1" ht="14.25">
      <c r="A14" s="57">
        <v>1</v>
      </c>
      <c r="B14" s="58" t="s">
        <v>20</v>
      </c>
      <c r="C14" s="59" t="s">
        <v>21</v>
      </c>
      <c r="D14" s="59" t="s">
        <v>22</v>
      </c>
      <c r="E14" s="60">
        <v>43238</v>
      </c>
      <c r="F14" s="60">
        <v>43240</v>
      </c>
      <c r="G14" s="61">
        <f aca="true" t="shared" si="0" ref="G14:G26">F14-E14</f>
        <v>2</v>
      </c>
      <c r="H14" s="62" t="s">
        <v>23</v>
      </c>
      <c r="I14" s="63">
        <v>145</v>
      </c>
      <c r="J14" s="64">
        <f>G14*I14</f>
        <v>290</v>
      </c>
      <c r="K14" s="65">
        <v>0</v>
      </c>
      <c r="L14" s="65">
        <v>0</v>
      </c>
      <c r="M14" s="66">
        <f>J14+K14+L14</f>
        <v>290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ht="14.25">
      <c r="A15" s="69">
        <v>2</v>
      </c>
      <c r="B15" s="70"/>
      <c r="C15" s="70"/>
      <c r="D15" s="70"/>
      <c r="E15" s="71"/>
      <c r="F15" s="71"/>
      <c r="G15" s="72">
        <f t="shared" si="0"/>
        <v>0</v>
      </c>
      <c r="H15" s="73"/>
      <c r="I15" s="74"/>
      <c r="J15" s="75"/>
      <c r="K15" s="76"/>
      <c r="L15" s="76"/>
      <c r="M15" s="66">
        <f aca="true" t="shared" si="1" ref="M15:M29">J15+K15+L15</f>
        <v>0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ht="14.25">
      <c r="A16" s="69">
        <v>3</v>
      </c>
      <c r="B16" s="70"/>
      <c r="C16" s="70"/>
      <c r="D16" s="70"/>
      <c r="E16" s="71"/>
      <c r="F16" s="71"/>
      <c r="G16" s="72">
        <f t="shared" si="0"/>
        <v>0</v>
      </c>
      <c r="H16" s="73"/>
      <c r="I16" s="74"/>
      <c r="J16" s="75"/>
      <c r="K16" s="76"/>
      <c r="L16" s="76"/>
      <c r="M16" s="66">
        <f t="shared" si="1"/>
        <v>0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ht="14.25">
      <c r="A17" s="69">
        <v>4</v>
      </c>
      <c r="B17" s="70"/>
      <c r="C17" s="70"/>
      <c r="D17" s="70"/>
      <c r="E17" s="71"/>
      <c r="F17" s="71"/>
      <c r="G17" s="72">
        <f t="shared" si="0"/>
        <v>0</v>
      </c>
      <c r="H17" s="73"/>
      <c r="I17" s="74"/>
      <c r="J17" s="75"/>
      <c r="K17" s="76"/>
      <c r="L17" s="76"/>
      <c r="M17" s="66">
        <f t="shared" si="1"/>
        <v>0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ht="14.25">
      <c r="A18" s="69">
        <v>5</v>
      </c>
      <c r="B18" s="70"/>
      <c r="C18" s="70"/>
      <c r="D18" s="70"/>
      <c r="E18" s="71"/>
      <c r="F18" s="71"/>
      <c r="G18" s="72">
        <f t="shared" si="0"/>
        <v>0</v>
      </c>
      <c r="H18" s="73"/>
      <c r="I18" s="74"/>
      <c r="J18" s="75"/>
      <c r="K18" s="76"/>
      <c r="L18" s="76"/>
      <c r="M18" s="66">
        <f t="shared" si="1"/>
        <v>0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ht="14.25">
      <c r="A19" s="69">
        <v>6</v>
      </c>
      <c r="B19" s="70"/>
      <c r="C19" s="70"/>
      <c r="D19" s="70"/>
      <c r="E19" s="71"/>
      <c r="F19" s="71"/>
      <c r="G19" s="72">
        <f t="shared" si="0"/>
        <v>0</v>
      </c>
      <c r="H19" s="73"/>
      <c r="I19" s="74"/>
      <c r="J19" s="75"/>
      <c r="K19" s="76"/>
      <c r="L19" s="76"/>
      <c r="M19" s="66">
        <f t="shared" si="1"/>
        <v>0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ht="14.25">
      <c r="A20" s="69">
        <v>7</v>
      </c>
      <c r="B20" s="70"/>
      <c r="C20" s="70"/>
      <c r="D20" s="70"/>
      <c r="E20" s="71"/>
      <c r="F20" s="71"/>
      <c r="G20" s="72">
        <f t="shared" si="0"/>
        <v>0</v>
      </c>
      <c r="H20" s="73"/>
      <c r="I20" s="74"/>
      <c r="J20" s="75"/>
      <c r="K20" s="76"/>
      <c r="L20" s="76"/>
      <c r="M20" s="66">
        <f>J20+K20+L20</f>
        <v>0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ht="14.25">
      <c r="A21" s="69">
        <v>8</v>
      </c>
      <c r="B21" s="70"/>
      <c r="C21" s="70"/>
      <c r="D21" s="70"/>
      <c r="E21" s="71"/>
      <c r="F21" s="71"/>
      <c r="G21" s="72">
        <f t="shared" si="0"/>
        <v>0</v>
      </c>
      <c r="H21" s="73"/>
      <c r="I21" s="74"/>
      <c r="J21" s="75"/>
      <c r="K21" s="76"/>
      <c r="L21" s="76"/>
      <c r="M21" s="66">
        <f t="shared" si="1"/>
        <v>0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ht="14.25">
      <c r="A22" s="69">
        <v>9</v>
      </c>
      <c r="B22" s="70"/>
      <c r="C22" s="70"/>
      <c r="D22" s="70"/>
      <c r="E22" s="71"/>
      <c r="F22" s="71"/>
      <c r="G22" s="72">
        <f t="shared" si="0"/>
        <v>0</v>
      </c>
      <c r="H22" s="73"/>
      <c r="I22" s="74"/>
      <c r="J22" s="75"/>
      <c r="K22" s="76"/>
      <c r="L22" s="76"/>
      <c r="M22" s="66">
        <f t="shared" si="1"/>
        <v>0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1:23" ht="14.25">
      <c r="A23" s="69">
        <v>10</v>
      </c>
      <c r="B23" s="70"/>
      <c r="C23" s="70"/>
      <c r="D23" s="70"/>
      <c r="E23" s="71"/>
      <c r="F23" s="71"/>
      <c r="G23" s="72">
        <f t="shared" si="0"/>
        <v>0</v>
      </c>
      <c r="H23" s="73"/>
      <c r="I23" s="74"/>
      <c r="J23" s="75"/>
      <c r="K23" s="76"/>
      <c r="L23" s="76"/>
      <c r="M23" s="66">
        <f t="shared" si="1"/>
        <v>0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s="68" customFormat="1" ht="12.75" customHeight="1">
      <c r="A24" s="57">
        <v>11</v>
      </c>
      <c r="B24" s="59" t="s">
        <v>24</v>
      </c>
      <c r="C24" s="59" t="s">
        <v>25</v>
      </c>
      <c r="D24" s="59" t="s">
        <v>26</v>
      </c>
      <c r="E24" s="60">
        <v>43238</v>
      </c>
      <c r="F24" s="60">
        <v>43240</v>
      </c>
      <c r="G24" s="61">
        <f t="shared" si="0"/>
        <v>2</v>
      </c>
      <c r="H24" s="154" t="s">
        <v>27</v>
      </c>
      <c r="I24" s="77">
        <v>125</v>
      </c>
      <c r="J24" s="78">
        <f>G24*I24</f>
        <v>250</v>
      </c>
      <c r="K24" s="65">
        <v>23</v>
      </c>
      <c r="L24" s="65">
        <v>0</v>
      </c>
      <c r="M24" s="66">
        <f t="shared" si="1"/>
        <v>273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s="68" customFormat="1" ht="14.25">
      <c r="A25" s="57">
        <v>12</v>
      </c>
      <c r="B25" s="59" t="s">
        <v>28</v>
      </c>
      <c r="C25" s="59" t="s">
        <v>29</v>
      </c>
      <c r="D25" s="59" t="s">
        <v>26</v>
      </c>
      <c r="E25" s="60">
        <v>43238</v>
      </c>
      <c r="F25" s="60">
        <v>43240</v>
      </c>
      <c r="G25" s="61">
        <f t="shared" si="0"/>
        <v>2</v>
      </c>
      <c r="H25" s="154"/>
      <c r="I25" s="77">
        <v>125</v>
      </c>
      <c r="J25" s="78">
        <f>G25*I25</f>
        <v>250</v>
      </c>
      <c r="K25" s="65">
        <v>23</v>
      </c>
      <c r="L25" s="65">
        <v>0</v>
      </c>
      <c r="M25" s="66">
        <f t="shared" si="1"/>
        <v>273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ht="14.25">
      <c r="A26" s="69">
        <v>13</v>
      </c>
      <c r="B26" s="70"/>
      <c r="C26" s="70"/>
      <c r="D26" s="70"/>
      <c r="E26" s="71"/>
      <c r="F26" s="71"/>
      <c r="G26" s="72">
        <f t="shared" si="0"/>
        <v>0</v>
      </c>
      <c r="H26" s="79"/>
      <c r="I26" s="80"/>
      <c r="J26" s="81"/>
      <c r="K26" s="76"/>
      <c r="L26" s="76"/>
      <c r="M26" s="66">
        <f t="shared" si="1"/>
        <v>0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3" ht="14.25">
      <c r="A27" s="69">
        <v>14</v>
      </c>
      <c r="B27" s="70"/>
      <c r="C27" s="70"/>
      <c r="D27" s="70"/>
      <c r="E27" s="71"/>
      <c r="F27" s="71"/>
      <c r="G27" s="72"/>
      <c r="H27" s="79"/>
      <c r="I27" s="80"/>
      <c r="J27" s="81"/>
      <c r="K27" s="76"/>
      <c r="L27" s="76"/>
      <c r="M27" s="66">
        <f t="shared" si="1"/>
        <v>0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1:23" ht="14.25">
      <c r="A28" s="69">
        <v>15</v>
      </c>
      <c r="B28" s="70"/>
      <c r="C28" s="70"/>
      <c r="D28" s="70"/>
      <c r="E28" s="71"/>
      <c r="F28" s="71"/>
      <c r="G28" s="72"/>
      <c r="H28" s="79"/>
      <c r="I28" s="80"/>
      <c r="J28" s="81"/>
      <c r="K28" s="76"/>
      <c r="L28" s="76"/>
      <c r="M28" s="66">
        <f t="shared" si="1"/>
        <v>0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ht="15" thickBot="1">
      <c r="A29" s="69">
        <v>16</v>
      </c>
      <c r="B29" s="70"/>
      <c r="C29" s="70"/>
      <c r="D29" s="70"/>
      <c r="E29" s="71"/>
      <c r="F29" s="71"/>
      <c r="G29" s="72"/>
      <c r="H29" s="79"/>
      <c r="I29" s="80"/>
      <c r="J29" s="81"/>
      <c r="K29" s="89"/>
      <c r="L29" s="89"/>
      <c r="M29" s="66">
        <f t="shared" si="1"/>
        <v>0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3" ht="15" thickBot="1">
      <c r="A30" s="82"/>
      <c r="B30" s="82"/>
      <c r="C30" s="82"/>
      <c r="D30" s="82"/>
      <c r="E30" s="82"/>
      <c r="F30" s="82"/>
      <c r="G30" s="82"/>
      <c r="H30" s="54"/>
      <c r="I30" s="82"/>
      <c r="J30" s="99">
        <f>SUM(J14:J29)</f>
        <v>790</v>
      </c>
      <c r="K30" s="92">
        <f>SUM(K14:K29)</f>
        <v>46</v>
      </c>
      <c r="L30" s="92">
        <f>SUM(L14:L29)</f>
        <v>0</v>
      </c>
      <c r="M30" s="91">
        <f>SUM(M14:M29)</f>
        <v>836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39" ht="14.25">
      <c r="A31" s="52"/>
      <c r="B31" s="52"/>
      <c r="C31" s="52"/>
      <c r="D31" s="52"/>
      <c r="E31" s="52"/>
      <c r="F31" s="52"/>
      <c r="G31" s="52"/>
      <c r="H31" s="83"/>
      <c r="I31" s="52"/>
      <c r="J31" s="52"/>
      <c r="K31" s="95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</row>
    <row r="32" spans="1:39" ht="14.25">
      <c r="A32" s="52"/>
      <c r="B32" s="52"/>
      <c r="C32" s="52"/>
      <c r="D32" s="52"/>
      <c r="E32" s="52"/>
      <c r="F32" s="52"/>
      <c r="G32" s="52"/>
      <c r="H32" s="83"/>
      <c r="I32" s="52"/>
      <c r="J32" s="52"/>
      <c r="K32" s="95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</row>
    <row r="33" spans="1:39" ht="14.25">
      <c r="A33" s="52"/>
      <c r="B33" s="52"/>
      <c r="C33" s="52"/>
      <c r="D33" s="52"/>
      <c r="E33" s="52"/>
      <c r="F33" s="52"/>
      <c r="G33" s="52"/>
      <c r="H33" s="83"/>
      <c r="I33" s="52"/>
      <c r="J33" s="52"/>
      <c r="K33" s="95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</row>
    <row r="34" spans="1:39" ht="14.25">
      <c r="A34" s="52"/>
      <c r="B34" s="52"/>
      <c r="C34" s="52"/>
      <c r="D34" s="52"/>
      <c r="E34" s="52"/>
      <c r="F34" s="52"/>
      <c r="G34" s="52"/>
      <c r="H34" s="83"/>
      <c r="I34" s="52"/>
      <c r="J34" s="52"/>
      <c r="K34" s="95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</row>
    <row r="35" spans="1:39" ht="32.25" customHeight="1">
      <c r="A35" s="52"/>
      <c r="B35" s="52"/>
      <c r="C35" s="52"/>
      <c r="D35" s="52"/>
      <c r="E35" s="52"/>
      <c r="F35" s="52"/>
      <c r="G35" s="52"/>
      <c r="H35" s="83"/>
      <c r="I35" s="52"/>
      <c r="J35" s="52"/>
      <c r="K35" s="95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</row>
    <row r="36" spans="1:39" ht="15.75" customHeight="1">
      <c r="A36" s="52"/>
      <c r="B36" s="52"/>
      <c r="C36" s="52"/>
      <c r="D36" s="52"/>
      <c r="E36" s="52"/>
      <c r="F36" s="52"/>
      <c r="G36" s="52"/>
      <c r="H36" s="83"/>
      <c r="I36" s="52"/>
      <c r="J36" s="52"/>
      <c r="K36" s="95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</row>
    <row r="37" spans="1:39" ht="14.25">
      <c r="A37" s="52"/>
      <c r="B37" s="52"/>
      <c r="C37" s="52"/>
      <c r="D37" s="52"/>
      <c r="E37" s="52"/>
      <c r="F37" s="52"/>
      <c r="G37" s="52"/>
      <c r="H37" s="83"/>
      <c r="I37" s="52"/>
      <c r="J37" s="52"/>
      <c r="K37" s="95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</row>
    <row r="38" spans="1:39" ht="14.25">
      <c r="A38" s="52"/>
      <c r="B38" s="52"/>
      <c r="C38" s="52"/>
      <c r="D38" s="52"/>
      <c r="E38" s="52"/>
      <c r="F38" s="52"/>
      <c r="G38" s="52"/>
      <c r="H38" s="83"/>
      <c r="I38" s="52"/>
      <c r="J38" s="52"/>
      <c r="K38" s="95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</row>
    <row r="39" spans="1:39" ht="14.25">
      <c r="A39" s="52"/>
      <c r="B39" s="52"/>
      <c r="C39" s="52"/>
      <c r="D39" s="52"/>
      <c r="E39" s="52"/>
      <c r="F39" s="52"/>
      <c r="G39" s="52"/>
      <c r="H39" s="83"/>
      <c r="I39" s="52"/>
      <c r="J39" s="52"/>
      <c r="K39" s="95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1:39" ht="14.25">
      <c r="A40" s="52"/>
      <c r="B40" s="52"/>
      <c r="C40" s="52"/>
      <c r="D40" s="52"/>
      <c r="E40" s="52"/>
      <c r="F40" s="52"/>
      <c r="G40" s="52"/>
      <c r="H40" s="83"/>
      <c r="I40" s="52"/>
      <c r="J40" s="52"/>
      <c r="K40" s="95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39" ht="14.25">
      <c r="A41" s="52"/>
      <c r="B41" s="52"/>
      <c r="C41" s="52"/>
      <c r="D41" s="52"/>
      <c r="E41" s="52"/>
      <c r="F41" s="52"/>
      <c r="G41" s="52"/>
      <c r="H41" s="83"/>
      <c r="I41" s="52"/>
      <c r="J41" s="52"/>
      <c r="K41" s="95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</row>
    <row r="42" spans="1:39" ht="14.25">
      <c r="A42" s="52"/>
      <c r="B42" s="52"/>
      <c r="C42" s="52"/>
      <c r="D42" s="52"/>
      <c r="E42" s="52"/>
      <c r="F42" s="52"/>
      <c r="G42" s="52"/>
      <c r="H42" s="83"/>
      <c r="I42" s="52"/>
      <c r="J42" s="52"/>
      <c r="K42" s="95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</row>
    <row r="43" spans="1:39" ht="14.25">
      <c r="A43" s="52"/>
      <c r="B43" s="52"/>
      <c r="C43" s="52"/>
      <c r="D43" s="52"/>
      <c r="E43" s="52"/>
      <c r="F43" s="52"/>
      <c r="G43" s="52"/>
      <c r="H43" s="83"/>
      <c r="I43" s="52"/>
      <c r="J43" s="52"/>
      <c r="K43" s="95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</row>
    <row r="44" spans="1:39" ht="14.25">
      <c r="A44" s="52"/>
      <c r="B44" s="52"/>
      <c r="C44" s="52"/>
      <c r="D44" s="52"/>
      <c r="E44" s="52"/>
      <c r="F44" s="52"/>
      <c r="G44" s="52"/>
      <c r="H44" s="83"/>
      <c r="I44" s="52"/>
      <c r="J44" s="52"/>
      <c r="K44" s="95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</row>
    <row r="45" spans="1:39" ht="14.25">
      <c r="A45" s="52"/>
      <c r="B45" s="52"/>
      <c r="C45" s="52"/>
      <c r="D45" s="52"/>
      <c r="E45" s="52"/>
      <c r="F45" s="52"/>
      <c r="G45" s="52"/>
      <c r="H45" s="83"/>
      <c r="I45" s="52"/>
      <c r="J45" s="52"/>
      <c r="K45" s="95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</row>
    <row r="46" spans="1:39" ht="14.25">
      <c r="A46" s="52"/>
      <c r="B46" s="52"/>
      <c r="C46" s="52"/>
      <c r="D46" s="52"/>
      <c r="E46" s="52"/>
      <c r="F46" s="52"/>
      <c r="G46" s="52"/>
      <c r="H46" s="83"/>
      <c r="I46" s="52"/>
      <c r="J46" s="52"/>
      <c r="K46" s="95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</row>
    <row r="47" spans="1:39" ht="14.25">
      <c r="A47" s="52"/>
      <c r="B47" s="52"/>
      <c r="C47" s="52"/>
      <c r="D47" s="52"/>
      <c r="E47" s="52"/>
      <c r="F47" s="52"/>
      <c r="G47" s="52"/>
      <c r="H47" s="83"/>
      <c r="I47" s="52"/>
      <c r="J47" s="52"/>
      <c r="K47" s="95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</row>
    <row r="48" spans="1:39" ht="14.25">
      <c r="A48" s="52"/>
      <c r="B48" s="52"/>
      <c r="C48" s="52"/>
      <c r="D48" s="52"/>
      <c r="E48" s="52"/>
      <c r="F48" s="52"/>
      <c r="G48" s="52"/>
      <c r="H48" s="83"/>
      <c r="I48" s="52"/>
      <c r="J48" s="52"/>
      <c r="K48" s="95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</row>
    <row r="49" spans="1:39" ht="14.25">
      <c r="A49" s="52"/>
      <c r="B49" s="52"/>
      <c r="C49" s="52"/>
      <c r="D49" s="52"/>
      <c r="E49" s="52"/>
      <c r="F49" s="52"/>
      <c r="G49" s="52"/>
      <c r="H49" s="83"/>
      <c r="I49" s="52"/>
      <c r="J49" s="52"/>
      <c r="K49" s="95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</row>
    <row r="50" spans="1:39" ht="14.25">
      <c r="A50" s="52"/>
      <c r="B50" s="52"/>
      <c r="C50" s="52"/>
      <c r="D50" s="52"/>
      <c r="E50" s="52"/>
      <c r="F50" s="52"/>
      <c r="G50" s="52"/>
      <c r="H50" s="83"/>
      <c r="I50" s="52"/>
      <c r="J50" s="52"/>
      <c r="K50" s="95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</row>
    <row r="51" spans="1:39" ht="14.25">
      <c r="A51" s="52"/>
      <c r="B51" s="52"/>
      <c r="C51" s="52"/>
      <c r="D51" s="52"/>
      <c r="E51" s="52"/>
      <c r="F51" s="52"/>
      <c r="G51" s="52"/>
      <c r="H51" s="83"/>
      <c r="I51" s="52"/>
      <c r="J51" s="52"/>
      <c r="K51" s="95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</row>
    <row r="52" spans="1:39" ht="14.25">
      <c r="A52" s="52"/>
      <c r="B52" s="52"/>
      <c r="C52" s="52"/>
      <c r="D52" s="52"/>
      <c r="E52" s="52"/>
      <c r="F52" s="52"/>
      <c r="G52" s="52"/>
      <c r="H52" s="83"/>
      <c r="I52" s="52"/>
      <c r="J52" s="52"/>
      <c r="K52" s="95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</row>
    <row r="53" spans="1:39" ht="14.25">
      <c r="A53" s="52"/>
      <c r="B53" s="52"/>
      <c r="C53" s="52"/>
      <c r="D53" s="52"/>
      <c r="E53" s="52"/>
      <c r="F53" s="52"/>
      <c r="G53" s="52"/>
      <c r="H53" s="83"/>
      <c r="I53" s="52"/>
      <c r="J53" s="52"/>
      <c r="K53" s="95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</row>
    <row r="54" spans="1:39" ht="14.25">
      <c r="A54" s="52"/>
      <c r="B54" s="52"/>
      <c r="C54" s="52"/>
      <c r="D54" s="52"/>
      <c r="E54" s="52"/>
      <c r="F54" s="52"/>
      <c r="G54" s="52"/>
      <c r="H54" s="83"/>
      <c r="I54" s="52"/>
      <c r="J54" s="52"/>
      <c r="K54" s="95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</row>
    <row r="55" spans="1:39" ht="14.25">
      <c r="A55" s="52"/>
      <c r="B55" s="52"/>
      <c r="C55" s="52"/>
      <c r="D55" s="52"/>
      <c r="E55" s="52"/>
      <c r="F55" s="52"/>
      <c r="G55" s="52"/>
      <c r="H55" s="83"/>
      <c r="I55" s="52"/>
      <c r="J55" s="52"/>
      <c r="K55" s="95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</row>
    <row r="56" spans="1:39" ht="14.25">
      <c r="A56" s="52"/>
      <c r="B56" s="52"/>
      <c r="C56" s="52"/>
      <c r="D56" s="52"/>
      <c r="E56" s="52"/>
      <c r="F56" s="52"/>
      <c r="G56" s="52"/>
      <c r="H56" s="83"/>
      <c r="I56" s="52"/>
      <c r="J56" s="52"/>
      <c r="K56" s="95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</row>
    <row r="57" spans="1:39" ht="14.25">
      <c r="A57" s="52"/>
      <c r="B57" s="52"/>
      <c r="C57" s="52"/>
      <c r="D57" s="52"/>
      <c r="E57" s="52"/>
      <c r="F57" s="52"/>
      <c r="G57" s="52"/>
      <c r="H57" s="83"/>
      <c r="I57" s="52"/>
      <c r="J57" s="52"/>
      <c r="K57" s="95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</row>
    <row r="58" spans="1:39" ht="14.25">
      <c r="A58" s="52"/>
      <c r="B58" s="52"/>
      <c r="C58" s="52"/>
      <c r="D58" s="52"/>
      <c r="E58" s="52"/>
      <c r="F58" s="52"/>
      <c r="G58" s="52"/>
      <c r="H58" s="83"/>
      <c r="I58" s="52"/>
      <c r="J58" s="52"/>
      <c r="K58" s="95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</row>
  </sheetData>
  <sheetProtection selectLockedCells="1" selectUnlockedCells="1"/>
  <mergeCells count="25">
    <mergeCell ref="L5:O5"/>
    <mergeCell ref="N8:N9"/>
    <mergeCell ref="L12:L13"/>
    <mergeCell ref="C9:E9"/>
    <mergeCell ref="F9:G9"/>
    <mergeCell ref="H9:J9"/>
    <mergeCell ref="F10:G10"/>
    <mergeCell ref="H10:J10"/>
    <mergeCell ref="B7:F7"/>
    <mergeCell ref="M12:M13"/>
    <mergeCell ref="A12:A13"/>
    <mergeCell ref="B12:B13"/>
    <mergeCell ref="C12:C13"/>
    <mergeCell ref="D12:D13"/>
    <mergeCell ref="E12:E13"/>
    <mergeCell ref="F12:F13"/>
    <mergeCell ref="H24:H25"/>
    <mergeCell ref="I12:I13"/>
    <mergeCell ref="J12:J13"/>
    <mergeCell ref="S7:S8"/>
    <mergeCell ref="T7:T8"/>
    <mergeCell ref="G7:J7"/>
    <mergeCell ref="G12:G13"/>
    <mergeCell ref="H12:H13"/>
    <mergeCell ref="K12:K13"/>
  </mergeCells>
  <printOptions/>
  <pageMargins left="0.7" right="0.7" top="0.75" bottom="0.75" header="0.5118055555555555" footer="0.5118055555555555"/>
  <pageSetup fitToHeight="1" fitToWidth="1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90" zoomScaleNormal="90" zoomScalePageLayoutView="0" workbookViewId="0" topLeftCell="A1">
      <selection activeCell="C2" sqref="C2"/>
    </sheetView>
  </sheetViews>
  <sheetFormatPr defaultColWidth="9.00390625" defaultRowHeight="15"/>
  <cols>
    <col min="1" max="1" width="5.140625" style="37" customWidth="1"/>
    <col min="2" max="2" width="14.140625" style="37" customWidth="1"/>
    <col min="3" max="3" width="13.28125" style="37" customWidth="1"/>
    <col min="4" max="4" width="11.28125" style="37" customWidth="1"/>
    <col min="5" max="5" width="11.00390625" style="37" customWidth="1"/>
    <col min="6" max="6" width="11.7109375" style="37" customWidth="1"/>
    <col min="7" max="7" width="7.28125" style="37" customWidth="1"/>
    <col min="8" max="8" width="8.57421875" style="84" customWidth="1"/>
    <col min="9" max="9" width="13.57421875" style="37" bestFit="1" customWidth="1"/>
    <col min="10" max="10" width="13.140625" style="37" customWidth="1"/>
    <col min="11" max="11" width="7.421875" style="37" customWidth="1"/>
    <col min="12" max="12" width="13.140625" style="37" customWidth="1"/>
    <col min="13" max="13" width="11.8515625" style="37" customWidth="1"/>
    <col min="14" max="14" width="12.00390625" style="37" customWidth="1"/>
    <col min="15" max="15" width="10.57421875" style="37" customWidth="1"/>
    <col min="16" max="19" width="11.140625" style="37" customWidth="1"/>
    <col min="20" max="16384" width="9.00390625" style="37" customWidth="1"/>
  </cols>
  <sheetData>
    <row r="1" spans="8:18" ht="14.25">
      <c r="H1" s="37"/>
      <c r="L1" s="38" t="s">
        <v>30</v>
      </c>
      <c r="M1" s="39"/>
      <c r="N1" s="39"/>
      <c r="O1" s="39"/>
      <c r="P1" s="39"/>
      <c r="Q1" s="39"/>
      <c r="R1" s="39"/>
    </row>
    <row r="2" spans="3:18" ht="15" customHeight="1">
      <c r="C2" s="198"/>
      <c r="D2" s="40"/>
      <c r="E2" s="197" t="s">
        <v>64</v>
      </c>
      <c r="F2" s="40"/>
      <c r="G2" s="40"/>
      <c r="H2" s="40"/>
      <c r="L2" s="41" t="s">
        <v>49</v>
      </c>
      <c r="M2" s="39"/>
      <c r="N2" s="39"/>
      <c r="O2" s="39"/>
      <c r="P2" s="39"/>
      <c r="Q2" s="39"/>
      <c r="R2" s="39"/>
    </row>
    <row r="3" spans="3:18" ht="18">
      <c r="C3" s="42"/>
      <c r="D3" s="42"/>
      <c r="E3" s="197" t="s">
        <v>48</v>
      </c>
      <c r="F3" s="42"/>
      <c r="G3" s="42"/>
      <c r="H3" s="42"/>
      <c r="L3" s="19" t="s">
        <v>50</v>
      </c>
      <c r="M3" s="39"/>
      <c r="N3" s="39"/>
      <c r="O3" s="39"/>
      <c r="P3" s="39"/>
      <c r="Q3" s="39"/>
      <c r="R3" s="39"/>
    </row>
    <row r="4" spans="3:18" ht="15">
      <c r="C4" s="44"/>
      <c r="D4" s="44"/>
      <c r="E4" s="43"/>
      <c r="F4" s="44"/>
      <c r="G4" s="44"/>
      <c r="H4" s="37"/>
      <c r="L4" s="19" t="s">
        <v>66</v>
      </c>
      <c r="M4" s="39"/>
      <c r="N4" s="39"/>
      <c r="O4" s="39"/>
      <c r="P4" s="39"/>
      <c r="Q4" s="39"/>
      <c r="R4" s="39"/>
    </row>
    <row r="5" spans="1:18" ht="40.5" customHeight="1">
      <c r="A5" s="45"/>
      <c r="B5" s="45"/>
      <c r="C5" s="45"/>
      <c r="D5" s="45"/>
      <c r="E5" s="45"/>
      <c r="F5" s="45"/>
      <c r="G5" s="45"/>
      <c r="H5" s="37"/>
      <c r="L5" s="86" t="s">
        <v>1</v>
      </c>
      <c r="M5" s="101" t="s">
        <v>46</v>
      </c>
      <c r="N5" s="101" t="s">
        <v>3</v>
      </c>
      <c r="O5" s="101" t="s">
        <v>4</v>
      </c>
      <c r="P5" s="39"/>
      <c r="Q5" s="39"/>
      <c r="R5" s="39"/>
    </row>
    <row r="6" spans="1:18" ht="33" customHeight="1">
      <c r="A6" s="45"/>
      <c r="B6" s="45"/>
      <c r="C6" s="45"/>
      <c r="D6" s="45"/>
      <c r="E6" s="45"/>
      <c r="F6" s="45"/>
      <c r="G6" s="45"/>
      <c r="H6" s="37"/>
      <c r="L6" s="87" t="s">
        <v>47</v>
      </c>
      <c r="M6" s="124">
        <v>130</v>
      </c>
      <c r="N6" s="172">
        <v>10</v>
      </c>
      <c r="O6" s="172">
        <v>17</v>
      </c>
      <c r="P6" s="39"/>
      <c r="Q6" s="39"/>
      <c r="R6" s="39"/>
    </row>
    <row r="7" spans="1:18" ht="30.75" customHeight="1">
      <c r="A7" s="46"/>
      <c r="B7" s="168" t="s">
        <v>63</v>
      </c>
      <c r="C7" s="168"/>
      <c r="D7" s="168"/>
      <c r="E7" s="168"/>
      <c r="F7" s="168"/>
      <c r="G7" s="174" t="s">
        <v>45</v>
      </c>
      <c r="H7" s="174"/>
      <c r="I7" s="174"/>
      <c r="J7" s="174"/>
      <c r="L7" s="87" t="s">
        <v>38</v>
      </c>
      <c r="M7" s="124">
        <v>100</v>
      </c>
      <c r="N7" s="172"/>
      <c r="O7" s="172"/>
      <c r="P7" s="39"/>
      <c r="Q7" s="39"/>
      <c r="R7" s="39"/>
    </row>
    <row r="8" spans="2:18" ht="14.25">
      <c r="B8" s="39"/>
      <c r="C8" s="39"/>
      <c r="D8" s="47"/>
      <c r="E8" s="48"/>
      <c r="F8" s="48"/>
      <c r="G8" s="48"/>
      <c r="H8" s="45"/>
      <c r="I8" s="45"/>
      <c r="J8" s="45"/>
      <c r="L8" s="47"/>
      <c r="M8" s="39"/>
      <c r="N8" s="39"/>
      <c r="O8" s="39"/>
      <c r="P8" s="39"/>
      <c r="Q8" s="39"/>
      <c r="R8" s="39"/>
    </row>
    <row r="9" spans="2:18" ht="15" customHeight="1">
      <c r="B9" s="49" t="s">
        <v>6</v>
      </c>
      <c r="C9" s="165"/>
      <c r="D9" s="165"/>
      <c r="E9" s="165"/>
      <c r="F9" s="166" t="s">
        <v>7</v>
      </c>
      <c r="G9" s="166"/>
      <c r="H9" s="173"/>
      <c r="I9" s="173"/>
      <c r="J9" s="173"/>
      <c r="L9" s="100"/>
      <c r="M9" s="100"/>
      <c r="N9" s="39"/>
      <c r="O9" s="100"/>
      <c r="P9" s="39"/>
      <c r="Q9" s="39"/>
      <c r="R9" s="39"/>
    </row>
    <row r="10" spans="2:12" ht="14.25">
      <c r="B10" s="39"/>
      <c r="C10" s="39"/>
      <c r="D10" s="50"/>
      <c r="E10" s="50"/>
      <c r="F10" s="166" t="s">
        <v>8</v>
      </c>
      <c r="G10" s="166"/>
      <c r="H10" s="173"/>
      <c r="I10" s="173"/>
      <c r="J10" s="173"/>
      <c r="K10" s="51"/>
      <c r="L10" s="51"/>
    </row>
    <row r="11" spans="1:19" ht="14.25">
      <c r="A11" s="52"/>
      <c r="B11" s="52"/>
      <c r="C11" s="52"/>
      <c r="D11" s="53"/>
      <c r="E11" s="53"/>
      <c r="F11" s="53"/>
      <c r="G11" s="53"/>
      <c r="H11" s="54"/>
      <c r="I11" s="54"/>
      <c r="J11" s="54"/>
      <c r="K11" s="54"/>
      <c r="L11" s="54"/>
      <c r="M11" s="52"/>
      <c r="N11" s="52"/>
      <c r="O11" s="52"/>
      <c r="P11" s="52"/>
      <c r="Q11" s="52"/>
      <c r="R11" s="52"/>
      <c r="S11" s="52"/>
    </row>
    <row r="12" spans="1:13" s="55" customFormat="1" ht="23.25" customHeight="1">
      <c r="A12" s="162" t="s">
        <v>9</v>
      </c>
      <c r="B12" s="159" t="s">
        <v>10</v>
      </c>
      <c r="C12" s="159" t="s">
        <v>11</v>
      </c>
      <c r="D12" s="159" t="s">
        <v>12</v>
      </c>
      <c r="E12" s="155" t="s">
        <v>13</v>
      </c>
      <c r="F12" s="155" t="s">
        <v>14</v>
      </c>
      <c r="G12" s="155" t="s">
        <v>15</v>
      </c>
      <c r="H12" s="159" t="s">
        <v>16</v>
      </c>
      <c r="I12" s="155" t="s">
        <v>17</v>
      </c>
      <c r="J12" s="156" t="s">
        <v>18</v>
      </c>
      <c r="K12" s="160" t="s">
        <v>39</v>
      </c>
      <c r="L12" s="170" t="s">
        <v>44</v>
      </c>
      <c r="M12" s="169" t="s">
        <v>19</v>
      </c>
    </row>
    <row r="13" spans="1:23" s="56" customFormat="1" ht="29.25" customHeight="1">
      <c r="A13" s="162"/>
      <c r="B13" s="159"/>
      <c r="C13" s="159"/>
      <c r="D13" s="159"/>
      <c r="E13" s="155"/>
      <c r="F13" s="155"/>
      <c r="G13" s="155"/>
      <c r="H13" s="159"/>
      <c r="I13" s="155"/>
      <c r="J13" s="156"/>
      <c r="K13" s="161"/>
      <c r="L13" s="171"/>
      <c r="M13" s="169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1:23" s="68" customFormat="1" ht="14.25">
      <c r="A14" s="57">
        <v>1</v>
      </c>
      <c r="B14" s="58" t="s">
        <v>20</v>
      </c>
      <c r="C14" s="59" t="s">
        <v>21</v>
      </c>
      <c r="D14" s="59" t="s">
        <v>22</v>
      </c>
      <c r="E14" s="60">
        <v>43238</v>
      </c>
      <c r="F14" s="60">
        <v>43240</v>
      </c>
      <c r="G14" s="61">
        <f aca="true" t="shared" si="0" ref="G14:G26">F14-E14</f>
        <v>2</v>
      </c>
      <c r="H14" s="62" t="s">
        <v>23</v>
      </c>
      <c r="I14" s="63">
        <v>130</v>
      </c>
      <c r="J14" s="64">
        <f>G14*I14</f>
        <v>260</v>
      </c>
      <c r="K14" s="65">
        <v>0</v>
      </c>
      <c r="L14" s="22">
        <v>0</v>
      </c>
      <c r="M14" s="66">
        <f>J14+K14+L14</f>
        <v>260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ht="14.25">
      <c r="A15" s="69">
        <v>2</v>
      </c>
      <c r="B15" s="70"/>
      <c r="C15" s="70"/>
      <c r="D15" s="70"/>
      <c r="E15" s="71"/>
      <c r="F15" s="71"/>
      <c r="G15" s="72">
        <f t="shared" si="0"/>
        <v>0</v>
      </c>
      <c r="H15" s="73"/>
      <c r="I15" s="74"/>
      <c r="J15" s="75"/>
      <c r="K15" s="76"/>
      <c r="L15" s="23"/>
      <c r="M15" s="66">
        <f aca="true" t="shared" si="1" ref="M15:M29">J15+K15+L15</f>
        <v>0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ht="14.25">
      <c r="A16" s="69">
        <v>3</v>
      </c>
      <c r="B16" s="70"/>
      <c r="C16" s="70"/>
      <c r="D16" s="70"/>
      <c r="E16" s="71"/>
      <c r="F16" s="71"/>
      <c r="G16" s="72">
        <f t="shared" si="0"/>
        <v>0</v>
      </c>
      <c r="H16" s="73"/>
      <c r="I16" s="74"/>
      <c r="J16" s="75"/>
      <c r="K16" s="76"/>
      <c r="L16" s="23"/>
      <c r="M16" s="66">
        <f t="shared" si="1"/>
        <v>0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ht="14.25">
      <c r="A17" s="69">
        <v>4</v>
      </c>
      <c r="B17" s="70"/>
      <c r="C17" s="70"/>
      <c r="D17" s="70"/>
      <c r="E17" s="71"/>
      <c r="F17" s="71"/>
      <c r="G17" s="72">
        <f t="shared" si="0"/>
        <v>0</v>
      </c>
      <c r="H17" s="73"/>
      <c r="I17" s="74"/>
      <c r="J17" s="75"/>
      <c r="K17" s="76"/>
      <c r="L17" s="23"/>
      <c r="M17" s="66">
        <f t="shared" si="1"/>
        <v>0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ht="14.25">
      <c r="A18" s="69">
        <v>5</v>
      </c>
      <c r="B18" s="70"/>
      <c r="C18" s="70"/>
      <c r="D18" s="70"/>
      <c r="E18" s="71"/>
      <c r="F18" s="71"/>
      <c r="G18" s="72">
        <f t="shared" si="0"/>
        <v>0</v>
      </c>
      <c r="H18" s="73"/>
      <c r="I18" s="74"/>
      <c r="J18" s="75"/>
      <c r="K18" s="76"/>
      <c r="L18" s="23"/>
      <c r="M18" s="66">
        <f t="shared" si="1"/>
        <v>0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ht="14.25">
      <c r="A19" s="69">
        <v>6</v>
      </c>
      <c r="B19" s="70"/>
      <c r="C19" s="70"/>
      <c r="D19" s="70"/>
      <c r="E19" s="71"/>
      <c r="F19" s="71"/>
      <c r="G19" s="72">
        <f t="shared" si="0"/>
        <v>0</v>
      </c>
      <c r="H19" s="73"/>
      <c r="I19" s="74"/>
      <c r="J19" s="75"/>
      <c r="K19" s="76"/>
      <c r="L19" s="23"/>
      <c r="M19" s="66">
        <f t="shared" si="1"/>
        <v>0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ht="14.25">
      <c r="A20" s="69">
        <v>7</v>
      </c>
      <c r="B20" s="70"/>
      <c r="C20" s="70"/>
      <c r="D20" s="70"/>
      <c r="E20" s="71"/>
      <c r="F20" s="71"/>
      <c r="G20" s="72">
        <f t="shared" si="0"/>
        <v>0</v>
      </c>
      <c r="H20" s="73"/>
      <c r="I20" s="74"/>
      <c r="J20" s="75"/>
      <c r="K20" s="76"/>
      <c r="L20" s="23"/>
      <c r="M20" s="66">
        <f t="shared" si="1"/>
        <v>0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ht="14.25">
      <c r="A21" s="69">
        <v>8</v>
      </c>
      <c r="B21" s="70"/>
      <c r="C21" s="70"/>
      <c r="D21" s="70"/>
      <c r="E21" s="71"/>
      <c r="F21" s="71"/>
      <c r="G21" s="72">
        <f t="shared" si="0"/>
        <v>0</v>
      </c>
      <c r="H21" s="73"/>
      <c r="I21" s="74"/>
      <c r="J21" s="75"/>
      <c r="K21" s="76"/>
      <c r="L21" s="23"/>
      <c r="M21" s="66">
        <f t="shared" si="1"/>
        <v>0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ht="14.25">
      <c r="A22" s="69">
        <v>9</v>
      </c>
      <c r="B22" s="70"/>
      <c r="C22" s="70"/>
      <c r="D22" s="70"/>
      <c r="E22" s="71"/>
      <c r="F22" s="71"/>
      <c r="G22" s="72">
        <f t="shared" si="0"/>
        <v>0</v>
      </c>
      <c r="H22" s="73"/>
      <c r="I22" s="74"/>
      <c r="J22" s="75"/>
      <c r="K22" s="76"/>
      <c r="L22" s="23"/>
      <c r="M22" s="66">
        <f t="shared" si="1"/>
        <v>0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1:23" ht="14.25">
      <c r="A23" s="69">
        <v>10</v>
      </c>
      <c r="B23" s="70"/>
      <c r="C23" s="70"/>
      <c r="D23" s="70"/>
      <c r="E23" s="71"/>
      <c r="F23" s="71"/>
      <c r="G23" s="72">
        <f t="shared" si="0"/>
        <v>0</v>
      </c>
      <c r="H23" s="73"/>
      <c r="I23" s="74"/>
      <c r="J23" s="75"/>
      <c r="K23" s="76"/>
      <c r="L23" s="23"/>
      <c r="M23" s="66">
        <f t="shared" si="1"/>
        <v>0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s="68" customFormat="1" ht="12.75" customHeight="1">
      <c r="A24" s="57">
        <v>11</v>
      </c>
      <c r="B24" s="59" t="s">
        <v>24</v>
      </c>
      <c r="C24" s="59" t="s">
        <v>25</v>
      </c>
      <c r="D24" s="59" t="s">
        <v>26</v>
      </c>
      <c r="E24" s="60">
        <v>43238</v>
      </c>
      <c r="F24" s="60">
        <v>43240</v>
      </c>
      <c r="G24" s="61">
        <f t="shared" si="0"/>
        <v>2</v>
      </c>
      <c r="H24" s="154" t="s">
        <v>27</v>
      </c>
      <c r="I24" s="77">
        <v>100</v>
      </c>
      <c r="J24" s="78">
        <f>G24*I24</f>
        <v>200</v>
      </c>
      <c r="K24" s="65">
        <v>20</v>
      </c>
      <c r="L24" s="22"/>
      <c r="M24" s="66">
        <f t="shared" si="1"/>
        <v>220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s="68" customFormat="1" ht="14.25">
      <c r="A25" s="57">
        <v>12</v>
      </c>
      <c r="B25" s="59" t="s">
        <v>28</v>
      </c>
      <c r="C25" s="59" t="s">
        <v>29</v>
      </c>
      <c r="D25" s="59" t="s">
        <v>26</v>
      </c>
      <c r="E25" s="60">
        <v>43238</v>
      </c>
      <c r="F25" s="60">
        <v>43240</v>
      </c>
      <c r="G25" s="61">
        <f t="shared" si="0"/>
        <v>2</v>
      </c>
      <c r="H25" s="154"/>
      <c r="I25" s="77">
        <v>100</v>
      </c>
      <c r="J25" s="78">
        <f>G25*I25</f>
        <v>200</v>
      </c>
      <c r="K25" s="65">
        <v>20</v>
      </c>
      <c r="L25" s="22"/>
      <c r="M25" s="66">
        <f t="shared" si="1"/>
        <v>220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ht="14.25">
      <c r="A26" s="69">
        <v>13</v>
      </c>
      <c r="B26" s="70"/>
      <c r="C26" s="70"/>
      <c r="D26" s="70"/>
      <c r="E26" s="71"/>
      <c r="F26" s="71"/>
      <c r="G26" s="72">
        <f t="shared" si="0"/>
        <v>0</v>
      </c>
      <c r="H26" s="79"/>
      <c r="I26" s="80"/>
      <c r="J26" s="81"/>
      <c r="K26" s="76"/>
      <c r="L26" s="23"/>
      <c r="M26" s="66">
        <f t="shared" si="1"/>
        <v>0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3" ht="14.25">
      <c r="A27" s="69">
        <v>14</v>
      </c>
      <c r="B27" s="70"/>
      <c r="C27" s="70"/>
      <c r="D27" s="70"/>
      <c r="E27" s="71"/>
      <c r="F27" s="71"/>
      <c r="G27" s="72"/>
      <c r="H27" s="79"/>
      <c r="I27" s="80"/>
      <c r="J27" s="81"/>
      <c r="K27" s="76"/>
      <c r="L27" s="23"/>
      <c r="M27" s="66">
        <f t="shared" si="1"/>
        <v>0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1:23" ht="14.25">
      <c r="A28" s="69">
        <v>15</v>
      </c>
      <c r="B28" s="70"/>
      <c r="C28" s="70"/>
      <c r="D28" s="70"/>
      <c r="E28" s="71"/>
      <c r="F28" s="71"/>
      <c r="G28" s="72"/>
      <c r="H28" s="79"/>
      <c r="I28" s="80"/>
      <c r="J28" s="81"/>
      <c r="K28" s="76"/>
      <c r="L28" s="23"/>
      <c r="M28" s="66">
        <f t="shared" si="1"/>
        <v>0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ht="15" thickBot="1">
      <c r="A29" s="69">
        <v>16</v>
      </c>
      <c r="B29" s="70"/>
      <c r="C29" s="70"/>
      <c r="D29" s="70"/>
      <c r="E29" s="71"/>
      <c r="F29" s="71"/>
      <c r="G29" s="72"/>
      <c r="H29" s="79"/>
      <c r="I29" s="80"/>
      <c r="J29" s="88"/>
      <c r="K29" s="89"/>
      <c r="L29" s="90"/>
      <c r="M29" s="66">
        <f t="shared" si="1"/>
        <v>0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3" ht="15" thickBot="1">
      <c r="A30" s="82"/>
      <c r="B30" s="82"/>
      <c r="C30" s="82"/>
      <c r="D30" s="82"/>
      <c r="E30" s="82"/>
      <c r="F30" s="82"/>
      <c r="G30" s="82"/>
      <c r="H30" s="54"/>
      <c r="I30" s="82"/>
      <c r="J30" s="93">
        <f>SUM(J14:J29)</f>
        <v>660</v>
      </c>
      <c r="K30" s="92">
        <f>SUM(L14:L29)</f>
        <v>0</v>
      </c>
      <c r="L30" s="92">
        <f>SUM(L14:L29)-L14-L24-L25</f>
        <v>0</v>
      </c>
      <c r="M30" s="91">
        <f>SUM(M14:M29)-M14-M24-M25</f>
        <v>0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19" ht="14.25">
      <c r="A31" s="52"/>
      <c r="B31" s="52"/>
      <c r="C31" s="52"/>
      <c r="D31" s="52"/>
      <c r="E31" s="52"/>
      <c r="F31" s="52"/>
      <c r="G31" s="52"/>
      <c r="H31" s="83"/>
      <c r="I31" s="52"/>
      <c r="J31" s="52"/>
      <c r="K31" s="52"/>
      <c r="M31" s="52"/>
      <c r="N31" s="52"/>
      <c r="O31" s="52"/>
      <c r="P31" s="52"/>
      <c r="Q31" s="52"/>
      <c r="R31" s="52"/>
      <c r="S31" s="52"/>
    </row>
    <row r="32" spans="1:19" ht="14.25">
      <c r="A32" s="52"/>
      <c r="B32" s="52"/>
      <c r="C32" s="52"/>
      <c r="D32" s="52"/>
      <c r="E32" s="52"/>
      <c r="F32" s="52"/>
      <c r="G32" s="52"/>
      <c r="H32" s="83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4.25">
      <c r="A33" s="52"/>
      <c r="B33" s="52"/>
      <c r="C33" s="52"/>
      <c r="D33" s="52"/>
      <c r="E33" s="52"/>
      <c r="F33" s="52"/>
      <c r="G33" s="52"/>
      <c r="H33" s="83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4.25">
      <c r="A34" s="52"/>
      <c r="B34" s="52"/>
      <c r="C34" s="52"/>
      <c r="D34" s="52"/>
      <c r="E34" s="52"/>
      <c r="F34" s="52"/>
      <c r="G34" s="52"/>
      <c r="H34" s="83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32.25" customHeight="1">
      <c r="A35" s="52"/>
      <c r="B35" s="52"/>
      <c r="C35" s="52"/>
      <c r="D35" s="52"/>
      <c r="E35" s="52"/>
      <c r="F35" s="52"/>
      <c r="G35" s="52"/>
      <c r="H35" s="8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15.75" customHeight="1">
      <c r="A36" s="52"/>
      <c r="B36" s="52"/>
      <c r="C36" s="52"/>
      <c r="D36" s="52"/>
      <c r="E36" s="52"/>
      <c r="F36" s="52"/>
      <c r="G36" s="52"/>
      <c r="H36" s="83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ht="14.25">
      <c r="A37" s="52"/>
      <c r="B37" s="52"/>
      <c r="C37" s="52"/>
      <c r="D37" s="52"/>
      <c r="E37" s="52"/>
      <c r="F37" s="52"/>
      <c r="G37" s="52"/>
      <c r="H37" s="83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 ht="14.25">
      <c r="A38" s="52"/>
      <c r="B38" s="52"/>
      <c r="C38" s="52"/>
      <c r="D38" s="52"/>
      <c r="E38" s="52"/>
      <c r="F38" s="52"/>
      <c r="G38" s="52"/>
      <c r="H38" s="83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14.25">
      <c r="A39" s="52"/>
      <c r="B39" s="52"/>
      <c r="C39" s="52"/>
      <c r="D39" s="52"/>
      <c r="E39" s="52"/>
      <c r="F39" s="52"/>
      <c r="G39" s="52"/>
      <c r="H39" s="83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14.25">
      <c r="A40" s="52"/>
      <c r="B40" s="52"/>
      <c r="C40" s="52"/>
      <c r="D40" s="52"/>
      <c r="E40" s="52"/>
      <c r="F40" s="52"/>
      <c r="G40" s="52"/>
      <c r="H40" s="83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4.25">
      <c r="A41" s="52"/>
      <c r="B41" s="52"/>
      <c r="C41" s="52"/>
      <c r="D41" s="52"/>
      <c r="E41" s="52"/>
      <c r="F41" s="52"/>
      <c r="G41" s="52"/>
      <c r="H41" s="83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 ht="14.25">
      <c r="A42" s="52"/>
      <c r="B42" s="52"/>
      <c r="C42" s="52"/>
      <c r="D42" s="52"/>
      <c r="E42" s="52"/>
      <c r="F42" s="52"/>
      <c r="G42" s="52"/>
      <c r="H42" s="83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 ht="14.25">
      <c r="A43" s="52"/>
      <c r="B43" s="52"/>
      <c r="C43" s="52"/>
      <c r="D43" s="52"/>
      <c r="E43" s="52"/>
      <c r="F43" s="52"/>
      <c r="G43" s="52"/>
      <c r="H43" s="83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1:19" ht="14.25">
      <c r="A44" s="52"/>
      <c r="B44" s="52"/>
      <c r="C44" s="52"/>
      <c r="D44" s="52"/>
      <c r="E44" s="52"/>
      <c r="F44" s="52"/>
      <c r="G44" s="52"/>
      <c r="H44" s="83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 ht="14.25">
      <c r="A45" s="52"/>
      <c r="B45" s="52"/>
      <c r="C45" s="52"/>
      <c r="D45" s="52"/>
      <c r="E45" s="52"/>
      <c r="F45" s="52"/>
      <c r="G45" s="52"/>
      <c r="H45" s="83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ht="14.25">
      <c r="A46" s="52"/>
      <c r="B46" s="52"/>
      <c r="C46" s="52"/>
      <c r="D46" s="52"/>
      <c r="E46" s="52"/>
      <c r="F46" s="52"/>
      <c r="G46" s="52"/>
      <c r="H46" s="83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  <row r="47" spans="1:19" ht="14.25">
      <c r="A47" s="52"/>
      <c r="B47" s="52"/>
      <c r="C47" s="52"/>
      <c r="D47" s="52"/>
      <c r="E47" s="52"/>
      <c r="F47" s="52"/>
      <c r="G47" s="52"/>
      <c r="H47" s="83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19" ht="14.25">
      <c r="A48" s="52"/>
      <c r="B48" s="52"/>
      <c r="C48" s="52"/>
      <c r="D48" s="52"/>
      <c r="E48" s="52"/>
      <c r="F48" s="52"/>
      <c r="G48" s="52"/>
      <c r="H48" s="83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  <row r="49" spans="1:19" ht="14.25">
      <c r="A49" s="52"/>
      <c r="B49" s="52"/>
      <c r="C49" s="52"/>
      <c r="D49" s="52"/>
      <c r="E49" s="52"/>
      <c r="F49" s="52"/>
      <c r="G49" s="52"/>
      <c r="H49" s="83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</row>
  </sheetData>
  <sheetProtection selectLockedCells="1" selectUnlockedCells="1"/>
  <mergeCells count="23">
    <mergeCell ref="B7:F7"/>
    <mergeCell ref="G7:J7"/>
    <mergeCell ref="C9:E9"/>
    <mergeCell ref="F9:G9"/>
    <mergeCell ref="H9:J9"/>
    <mergeCell ref="N6:N7"/>
    <mergeCell ref="F10:G10"/>
    <mergeCell ref="H10:J10"/>
    <mergeCell ref="G12:G13"/>
    <mergeCell ref="A12:A13"/>
    <mergeCell ref="B12:B13"/>
    <mergeCell ref="C12:C13"/>
    <mergeCell ref="D12:D13"/>
    <mergeCell ref="E12:E13"/>
    <mergeCell ref="F12:F13"/>
    <mergeCell ref="H24:H25"/>
    <mergeCell ref="H12:H13"/>
    <mergeCell ref="I12:I13"/>
    <mergeCell ref="J12:J13"/>
    <mergeCell ref="L12:L13"/>
    <mergeCell ref="O6:O7"/>
    <mergeCell ref="K12:K13"/>
    <mergeCell ref="M12:M13"/>
  </mergeCells>
  <printOptions/>
  <pageMargins left="0.7875" right="0.7875" top="1.0527777777777778" bottom="1.0527777777777778" header="0.7875" footer="0.7875"/>
  <pageSetup fitToHeight="1" fitToWidth="1" orientation="landscape" paperSize="9" scale="78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selection activeCell="E3" sqref="E3"/>
    </sheetView>
  </sheetViews>
  <sheetFormatPr defaultColWidth="9.00390625" defaultRowHeight="15"/>
  <cols>
    <col min="1" max="1" width="5.140625" style="37" customWidth="1"/>
    <col min="2" max="2" width="14.140625" style="37" customWidth="1"/>
    <col min="3" max="3" width="13.28125" style="37" customWidth="1"/>
    <col min="4" max="4" width="11.28125" style="37" customWidth="1"/>
    <col min="5" max="5" width="11.00390625" style="37" customWidth="1"/>
    <col min="6" max="6" width="11.7109375" style="37" customWidth="1"/>
    <col min="7" max="7" width="7.28125" style="37" customWidth="1"/>
    <col min="8" max="8" width="8.57421875" style="84" customWidth="1"/>
    <col min="9" max="9" width="13.57421875" style="37" bestFit="1" customWidth="1"/>
    <col min="10" max="10" width="13.140625" style="37" customWidth="1"/>
    <col min="11" max="11" width="7.421875" style="37" customWidth="1"/>
    <col min="12" max="12" width="13.140625" style="37" customWidth="1"/>
    <col min="13" max="13" width="11.8515625" style="37" customWidth="1"/>
    <col min="14" max="14" width="12.00390625" style="37" customWidth="1"/>
    <col min="15" max="15" width="10.57421875" style="37" customWidth="1"/>
    <col min="16" max="19" width="11.140625" style="37" customWidth="1"/>
    <col min="20" max="16384" width="9.00390625" style="37" customWidth="1"/>
  </cols>
  <sheetData>
    <row r="1" spans="8:18" ht="14.25">
      <c r="H1" s="37"/>
      <c r="L1" s="38" t="s">
        <v>67</v>
      </c>
      <c r="M1" s="39"/>
      <c r="N1" s="39"/>
      <c r="O1" s="39"/>
      <c r="P1" s="39"/>
      <c r="Q1" s="39"/>
      <c r="R1" s="39"/>
    </row>
    <row r="2" spans="3:18" ht="15" customHeight="1">
      <c r="C2" s="40"/>
      <c r="D2" s="40"/>
      <c r="E2" s="197" t="s">
        <v>64</v>
      </c>
      <c r="F2" s="40"/>
      <c r="G2" s="40"/>
      <c r="H2" s="40"/>
      <c r="L2" s="41" t="s">
        <v>68</v>
      </c>
      <c r="M2" s="39"/>
      <c r="N2" s="39"/>
      <c r="O2" s="39"/>
      <c r="P2" s="39"/>
      <c r="Q2" s="39"/>
      <c r="R2" s="39"/>
    </row>
    <row r="3" spans="3:18" ht="18">
      <c r="C3" s="42"/>
      <c r="D3" s="42"/>
      <c r="E3" s="197" t="s">
        <v>48</v>
      </c>
      <c r="F3" s="42"/>
      <c r="G3" s="42"/>
      <c r="H3" s="42"/>
      <c r="L3" s="19" t="s">
        <v>50</v>
      </c>
      <c r="M3" s="39"/>
      <c r="N3" s="39"/>
      <c r="O3" s="39"/>
      <c r="P3" s="39"/>
      <c r="Q3" s="39"/>
      <c r="R3" s="39"/>
    </row>
    <row r="4" spans="3:18" ht="15">
      <c r="C4" s="44"/>
      <c r="D4" s="44"/>
      <c r="E4" s="43"/>
      <c r="F4" s="44"/>
      <c r="G4" s="44"/>
      <c r="H4" s="37"/>
      <c r="L4" s="19" t="s">
        <v>66</v>
      </c>
      <c r="M4" s="39"/>
      <c r="N4" s="39"/>
      <c r="O4" s="39"/>
      <c r="P4" s="39"/>
      <c r="Q4" s="39"/>
      <c r="R4" s="39"/>
    </row>
    <row r="5" spans="1:18" ht="40.5" customHeight="1">
      <c r="A5" s="45"/>
      <c r="B5" s="45"/>
      <c r="C5" s="45"/>
      <c r="D5" s="45"/>
      <c r="E5" s="45"/>
      <c r="F5" s="45"/>
      <c r="G5" s="45"/>
      <c r="H5" s="37"/>
      <c r="L5" s="86" t="s">
        <v>1</v>
      </c>
      <c r="M5" s="101" t="s">
        <v>46</v>
      </c>
      <c r="N5" s="101" t="s">
        <v>3</v>
      </c>
      <c r="O5" s="101" t="s">
        <v>4</v>
      </c>
      <c r="P5" s="39"/>
      <c r="Q5" s="39"/>
      <c r="R5" s="39"/>
    </row>
    <row r="6" spans="1:18" ht="33" customHeight="1">
      <c r="A6" s="45"/>
      <c r="B6" s="45"/>
      <c r="C6" s="45"/>
      <c r="D6" s="45"/>
      <c r="E6" s="45"/>
      <c r="F6" s="45"/>
      <c r="G6" s="45"/>
      <c r="H6" s="37"/>
      <c r="L6" s="87" t="s">
        <v>47</v>
      </c>
      <c r="M6" s="124">
        <v>100</v>
      </c>
      <c r="N6" s="175">
        <v>10</v>
      </c>
      <c r="O6" s="175">
        <v>17</v>
      </c>
      <c r="P6" s="39"/>
      <c r="Q6" s="39"/>
      <c r="R6" s="39"/>
    </row>
    <row r="7" spans="1:18" ht="30.75" customHeight="1">
      <c r="A7" s="46"/>
      <c r="B7" s="168" t="s">
        <v>63</v>
      </c>
      <c r="C7" s="168"/>
      <c r="D7" s="168"/>
      <c r="E7" s="168"/>
      <c r="F7" s="168"/>
      <c r="G7" s="174" t="s">
        <v>45</v>
      </c>
      <c r="H7" s="174"/>
      <c r="I7" s="174"/>
      <c r="J7" s="174"/>
      <c r="L7" s="87" t="s">
        <v>38</v>
      </c>
      <c r="M7" s="124">
        <v>75</v>
      </c>
      <c r="N7" s="175"/>
      <c r="O7" s="175"/>
      <c r="P7" s="39"/>
      <c r="Q7" s="39"/>
      <c r="R7" s="39"/>
    </row>
    <row r="8" spans="2:18" ht="27" customHeight="1">
      <c r="B8" s="39"/>
      <c r="C8" s="39"/>
      <c r="D8" s="47"/>
      <c r="E8" s="48"/>
      <c r="F8" s="48"/>
      <c r="G8" s="48"/>
      <c r="H8" s="45"/>
      <c r="I8" s="45"/>
      <c r="J8" s="45"/>
      <c r="L8" s="87" t="s">
        <v>69</v>
      </c>
      <c r="M8" s="124">
        <v>70</v>
      </c>
      <c r="N8" s="175"/>
      <c r="O8" s="175"/>
      <c r="P8" s="39"/>
      <c r="Q8" s="39"/>
      <c r="R8" s="39"/>
    </row>
    <row r="9" spans="2:18" ht="15" customHeight="1">
      <c r="B9" s="49" t="s">
        <v>6</v>
      </c>
      <c r="C9" s="165"/>
      <c r="D9" s="165"/>
      <c r="E9" s="165"/>
      <c r="F9" s="166" t="s">
        <v>7</v>
      </c>
      <c r="G9" s="166"/>
      <c r="H9" s="173"/>
      <c r="I9" s="173"/>
      <c r="J9" s="173"/>
      <c r="L9" s="100"/>
      <c r="M9" s="100"/>
      <c r="N9" s="39"/>
      <c r="O9" s="100"/>
      <c r="P9" s="39"/>
      <c r="Q9" s="39"/>
      <c r="R9" s="39"/>
    </row>
    <row r="10" spans="2:12" ht="14.25">
      <c r="B10" s="39"/>
      <c r="C10" s="39"/>
      <c r="D10" s="50"/>
      <c r="E10" s="50"/>
      <c r="F10" s="166" t="s">
        <v>8</v>
      </c>
      <c r="G10" s="166"/>
      <c r="H10" s="173"/>
      <c r="I10" s="173"/>
      <c r="J10" s="173"/>
      <c r="K10" s="51"/>
      <c r="L10" s="51"/>
    </row>
    <row r="11" spans="1:19" ht="14.25">
      <c r="A11" s="52"/>
      <c r="B11" s="52"/>
      <c r="C11" s="52"/>
      <c r="D11" s="53"/>
      <c r="E11" s="53"/>
      <c r="F11" s="53"/>
      <c r="G11" s="53"/>
      <c r="H11" s="54"/>
      <c r="I11" s="54"/>
      <c r="J11" s="54"/>
      <c r="K11" s="54"/>
      <c r="L11" s="54"/>
      <c r="M11" s="52"/>
      <c r="N11" s="52"/>
      <c r="O11" s="52"/>
      <c r="P11" s="52"/>
      <c r="Q11" s="52"/>
      <c r="R11" s="52"/>
      <c r="S11" s="52"/>
    </row>
    <row r="12" spans="1:13" s="55" customFormat="1" ht="23.25" customHeight="1">
      <c r="A12" s="162" t="s">
        <v>9</v>
      </c>
      <c r="B12" s="159" t="s">
        <v>10</v>
      </c>
      <c r="C12" s="159" t="s">
        <v>11</v>
      </c>
      <c r="D12" s="159" t="s">
        <v>12</v>
      </c>
      <c r="E12" s="155" t="s">
        <v>13</v>
      </c>
      <c r="F12" s="155" t="s">
        <v>14</v>
      </c>
      <c r="G12" s="155" t="s">
        <v>15</v>
      </c>
      <c r="H12" s="159" t="s">
        <v>16</v>
      </c>
      <c r="I12" s="155" t="s">
        <v>17</v>
      </c>
      <c r="J12" s="156" t="s">
        <v>18</v>
      </c>
      <c r="K12" s="160" t="s">
        <v>39</v>
      </c>
      <c r="L12" s="170" t="s">
        <v>44</v>
      </c>
      <c r="M12" s="169" t="s">
        <v>19</v>
      </c>
    </row>
    <row r="13" spans="1:23" s="56" customFormat="1" ht="29.25" customHeight="1">
      <c r="A13" s="162"/>
      <c r="B13" s="159"/>
      <c r="C13" s="159"/>
      <c r="D13" s="159"/>
      <c r="E13" s="155"/>
      <c r="F13" s="155"/>
      <c r="G13" s="155"/>
      <c r="H13" s="159"/>
      <c r="I13" s="155"/>
      <c r="J13" s="156"/>
      <c r="K13" s="161"/>
      <c r="L13" s="171"/>
      <c r="M13" s="169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1:23" s="68" customFormat="1" ht="14.25">
      <c r="A14" s="57">
        <v>1</v>
      </c>
      <c r="B14" s="58" t="s">
        <v>20</v>
      </c>
      <c r="C14" s="59" t="s">
        <v>21</v>
      </c>
      <c r="D14" s="59" t="s">
        <v>22</v>
      </c>
      <c r="E14" s="60">
        <v>43238</v>
      </c>
      <c r="F14" s="60">
        <v>43240</v>
      </c>
      <c r="G14" s="61">
        <f aca="true" t="shared" si="0" ref="G14:G26">F14-E14</f>
        <v>2</v>
      </c>
      <c r="H14" s="62" t="s">
        <v>23</v>
      </c>
      <c r="I14" s="63">
        <v>130</v>
      </c>
      <c r="J14" s="64">
        <f>G14*I14</f>
        <v>260</v>
      </c>
      <c r="K14" s="65">
        <v>0</v>
      </c>
      <c r="L14" s="22">
        <v>0</v>
      </c>
      <c r="M14" s="66">
        <f>J14+K14+L14</f>
        <v>260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ht="14.25">
      <c r="A15" s="69">
        <v>2</v>
      </c>
      <c r="B15" s="70"/>
      <c r="C15" s="70"/>
      <c r="D15" s="70"/>
      <c r="E15" s="71"/>
      <c r="F15" s="71"/>
      <c r="G15" s="72">
        <f t="shared" si="0"/>
        <v>0</v>
      </c>
      <c r="H15" s="73"/>
      <c r="I15" s="74"/>
      <c r="J15" s="75"/>
      <c r="K15" s="76"/>
      <c r="L15" s="23"/>
      <c r="M15" s="66">
        <f aca="true" t="shared" si="1" ref="M15:M29">J15+K15+L15</f>
        <v>0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ht="14.25">
      <c r="A16" s="69">
        <v>3</v>
      </c>
      <c r="B16" s="70"/>
      <c r="C16" s="70"/>
      <c r="D16" s="70"/>
      <c r="E16" s="71"/>
      <c r="F16" s="71"/>
      <c r="G16" s="72">
        <f t="shared" si="0"/>
        <v>0</v>
      </c>
      <c r="H16" s="73"/>
      <c r="I16" s="74"/>
      <c r="J16" s="75"/>
      <c r="K16" s="76"/>
      <c r="L16" s="23"/>
      <c r="M16" s="66">
        <f t="shared" si="1"/>
        <v>0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ht="14.25">
      <c r="A17" s="69">
        <v>4</v>
      </c>
      <c r="B17" s="70"/>
      <c r="C17" s="70"/>
      <c r="D17" s="70"/>
      <c r="E17" s="71"/>
      <c r="F17" s="71"/>
      <c r="G17" s="72">
        <f t="shared" si="0"/>
        <v>0</v>
      </c>
      <c r="H17" s="73"/>
      <c r="I17" s="74"/>
      <c r="J17" s="75"/>
      <c r="K17" s="76"/>
      <c r="L17" s="23"/>
      <c r="M17" s="66">
        <f t="shared" si="1"/>
        <v>0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ht="14.25">
      <c r="A18" s="69">
        <v>5</v>
      </c>
      <c r="B18" s="70"/>
      <c r="C18" s="70"/>
      <c r="D18" s="70"/>
      <c r="E18" s="71"/>
      <c r="F18" s="71"/>
      <c r="G18" s="72">
        <f t="shared" si="0"/>
        <v>0</v>
      </c>
      <c r="H18" s="73"/>
      <c r="I18" s="74"/>
      <c r="J18" s="75"/>
      <c r="K18" s="76"/>
      <c r="L18" s="23"/>
      <c r="M18" s="66">
        <f t="shared" si="1"/>
        <v>0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ht="14.25">
      <c r="A19" s="69">
        <v>6</v>
      </c>
      <c r="B19" s="70"/>
      <c r="C19" s="70"/>
      <c r="D19" s="70"/>
      <c r="E19" s="71"/>
      <c r="F19" s="71"/>
      <c r="G19" s="72">
        <f t="shared" si="0"/>
        <v>0</v>
      </c>
      <c r="H19" s="73"/>
      <c r="I19" s="74"/>
      <c r="J19" s="75"/>
      <c r="K19" s="76"/>
      <c r="L19" s="23"/>
      <c r="M19" s="66">
        <f t="shared" si="1"/>
        <v>0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ht="14.25">
      <c r="A20" s="69">
        <v>7</v>
      </c>
      <c r="B20" s="70"/>
      <c r="C20" s="70"/>
      <c r="D20" s="70"/>
      <c r="E20" s="71"/>
      <c r="F20" s="71"/>
      <c r="G20" s="72">
        <f t="shared" si="0"/>
        <v>0</v>
      </c>
      <c r="H20" s="73"/>
      <c r="I20" s="74"/>
      <c r="J20" s="75"/>
      <c r="K20" s="76"/>
      <c r="L20" s="23"/>
      <c r="M20" s="66">
        <f t="shared" si="1"/>
        <v>0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ht="14.25">
      <c r="A21" s="69">
        <v>8</v>
      </c>
      <c r="B21" s="70"/>
      <c r="C21" s="70"/>
      <c r="D21" s="70"/>
      <c r="E21" s="71"/>
      <c r="F21" s="71"/>
      <c r="G21" s="72">
        <f t="shared" si="0"/>
        <v>0</v>
      </c>
      <c r="H21" s="73"/>
      <c r="I21" s="74"/>
      <c r="J21" s="75"/>
      <c r="K21" s="76"/>
      <c r="L21" s="23"/>
      <c r="M21" s="66">
        <f t="shared" si="1"/>
        <v>0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ht="14.25">
      <c r="A22" s="69">
        <v>9</v>
      </c>
      <c r="B22" s="70"/>
      <c r="C22" s="70"/>
      <c r="D22" s="70"/>
      <c r="E22" s="71"/>
      <c r="F22" s="71"/>
      <c r="G22" s="72">
        <f t="shared" si="0"/>
        <v>0</v>
      </c>
      <c r="H22" s="73"/>
      <c r="I22" s="74"/>
      <c r="J22" s="75"/>
      <c r="K22" s="76"/>
      <c r="L22" s="23"/>
      <c r="M22" s="66">
        <f t="shared" si="1"/>
        <v>0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1:23" ht="14.25">
      <c r="A23" s="69">
        <v>10</v>
      </c>
      <c r="B23" s="70"/>
      <c r="C23" s="70"/>
      <c r="D23" s="70"/>
      <c r="E23" s="71"/>
      <c r="F23" s="71"/>
      <c r="G23" s="72">
        <f t="shared" si="0"/>
        <v>0</v>
      </c>
      <c r="H23" s="73"/>
      <c r="I23" s="74"/>
      <c r="J23" s="75"/>
      <c r="K23" s="76"/>
      <c r="L23" s="23"/>
      <c r="M23" s="66">
        <f t="shared" si="1"/>
        <v>0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s="68" customFormat="1" ht="12.75" customHeight="1">
      <c r="A24" s="57">
        <v>11</v>
      </c>
      <c r="B24" s="59" t="s">
        <v>24</v>
      </c>
      <c r="C24" s="59" t="s">
        <v>25</v>
      </c>
      <c r="D24" s="59" t="s">
        <v>26</v>
      </c>
      <c r="E24" s="60">
        <v>43238</v>
      </c>
      <c r="F24" s="60">
        <v>43240</v>
      </c>
      <c r="G24" s="61">
        <f t="shared" si="0"/>
        <v>2</v>
      </c>
      <c r="H24" s="154" t="s">
        <v>27</v>
      </c>
      <c r="I24" s="77">
        <v>100</v>
      </c>
      <c r="J24" s="78">
        <f>G24*I24</f>
        <v>200</v>
      </c>
      <c r="K24" s="65">
        <v>20</v>
      </c>
      <c r="L24" s="22"/>
      <c r="M24" s="66">
        <f t="shared" si="1"/>
        <v>220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s="68" customFormat="1" ht="14.25">
      <c r="A25" s="57">
        <v>12</v>
      </c>
      <c r="B25" s="59" t="s">
        <v>28</v>
      </c>
      <c r="C25" s="59" t="s">
        <v>29</v>
      </c>
      <c r="D25" s="59" t="s">
        <v>26</v>
      </c>
      <c r="E25" s="60">
        <v>43238</v>
      </c>
      <c r="F25" s="60">
        <v>43240</v>
      </c>
      <c r="G25" s="61">
        <f t="shared" si="0"/>
        <v>2</v>
      </c>
      <c r="H25" s="154"/>
      <c r="I25" s="77">
        <v>100</v>
      </c>
      <c r="J25" s="78">
        <f>G25*I25</f>
        <v>200</v>
      </c>
      <c r="K25" s="65">
        <v>20</v>
      </c>
      <c r="L25" s="22"/>
      <c r="M25" s="66">
        <f t="shared" si="1"/>
        <v>220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ht="14.25">
      <c r="A26" s="69">
        <v>13</v>
      </c>
      <c r="B26" s="70"/>
      <c r="C26" s="70"/>
      <c r="D26" s="70"/>
      <c r="E26" s="71"/>
      <c r="F26" s="71"/>
      <c r="G26" s="72">
        <f t="shared" si="0"/>
        <v>0</v>
      </c>
      <c r="H26" s="79"/>
      <c r="I26" s="80"/>
      <c r="J26" s="81"/>
      <c r="K26" s="76"/>
      <c r="L26" s="23"/>
      <c r="M26" s="66">
        <f t="shared" si="1"/>
        <v>0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3" ht="14.25">
      <c r="A27" s="69">
        <v>14</v>
      </c>
      <c r="B27" s="70"/>
      <c r="C27" s="70"/>
      <c r="D27" s="70"/>
      <c r="E27" s="71"/>
      <c r="F27" s="71"/>
      <c r="G27" s="72"/>
      <c r="H27" s="79"/>
      <c r="I27" s="80"/>
      <c r="J27" s="81"/>
      <c r="K27" s="76"/>
      <c r="L27" s="23"/>
      <c r="M27" s="66">
        <f t="shared" si="1"/>
        <v>0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1:23" ht="14.25">
      <c r="A28" s="69">
        <v>15</v>
      </c>
      <c r="B28" s="70"/>
      <c r="C28" s="70"/>
      <c r="D28" s="70"/>
      <c r="E28" s="71"/>
      <c r="F28" s="71"/>
      <c r="G28" s="72"/>
      <c r="H28" s="79"/>
      <c r="I28" s="80"/>
      <c r="J28" s="81"/>
      <c r="K28" s="76"/>
      <c r="L28" s="23"/>
      <c r="M28" s="66">
        <f t="shared" si="1"/>
        <v>0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ht="15" thickBot="1">
      <c r="A29" s="69">
        <v>16</v>
      </c>
      <c r="B29" s="70"/>
      <c r="C29" s="70"/>
      <c r="D29" s="70"/>
      <c r="E29" s="71"/>
      <c r="F29" s="71"/>
      <c r="G29" s="72"/>
      <c r="H29" s="79"/>
      <c r="I29" s="80"/>
      <c r="J29" s="88"/>
      <c r="K29" s="89"/>
      <c r="L29" s="90"/>
      <c r="M29" s="66">
        <f t="shared" si="1"/>
        <v>0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3" ht="15" thickBot="1">
      <c r="A30" s="82"/>
      <c r="B30" s="82"/>
      <c r="C30" s="82"/>
      <c r="D30" s="82"/>
      <c r="E30" s="82"/>
      <c r="F30" s="82"/>
      <c r="G30" s="82"/>
      <c r="H30" s="54"/>
      <c r="I30" s="82"/>
      <c r="J30" s="93">
        <f>SUM(J14:J29)</f>
        <v>660</v>
      </c>
      <c r="K30" s="92">
        <f>SUM(L14:L29)</f>
        <v>0</v>
      </c>
      <c r="L30" s="92">
        <f>SUM(L14:L29)-L14-L24-L25</f>
        <v>0</v>
      </c>
      <c r="M30" s="91">
        <f>SUM(M14:M29)-M14-M24-M25</f>
        <v>0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19" ht="14.25">
      <c r="A31" s="52"/>
      <c r="B31" s="52"/>
      <c r="C31" s="52"/>
      <c r="D31" s="52"/>
      <c r="E31" s="52"/>
      <c r="F31" s="52"/>
      <c r="G31" s="52"/>
      <c r="H31" s="83"/>
      <c r="I31" s="52"/>
      <c r="J31" s="52"/>
      <c r="K31" s="52"/>
      <c r="M31" s="52"/>
      <c r="N31" s="52"/>
      <c r="O31" s="52"/>
      <c r="P31" s="52"/>
      <c r="Q31" s="52"/>
      <c r="R31" s="52"/>
      <c r="S31" s="52"/>
    </row>
    <row r="32" spans="1:19" ht="14.25">
      <c r="A32" s="52"/>
      <c r="B32" s="52"/>
      <c r="C32" s="52"/>
      <c r="D32" s="52"/>
      <c r="E32" s="52"/>
      <c r="F32" s="52"/>
      <c r="G32" s="52"/>
      <c r="H32" s="83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4.25">
      <c r="A33" s="52"/>
      <c r="B33" s="52"/>
      <c r="C33" s="52"/>
      <c r="D33" s="52"/>
      <c r="E33" s="52"/>
      <c r="F33" s="52"/>
      <c r="G33" s="52"/>
      <c r="H33" s="83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4.25">
      <c r="A34" s="52"/>
      <c r="B34" s="52"/>
      <c r="C34" s="52"/>
      <c r="D34" s="52"/>
      <c r="E34" s="52"/>
      <c r="F34" s="52"/>
      <c r="G34" s="52"/>
      <c r="H34" s="83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32.25" customHeight="1">
      <c r="A35" s="52"/>
      <c r="B35" s="52"/>
      <c r="C35" s="52"/>
      <c r="D35" s="52"/>
      <c r="E35" s="52"/>
      <c r="F35" s="52"/>
      <c r="G35" s="52"/>
      <c r="H35" s="8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15.75" customHeight="1">
      <c r="A36" s="52"/>
      <c r="B36" s="52"/>
      <c r="C36" s="52"/>
      <c r="D36" s="52"/>
      <c r="E36" s="52"/>
      <c r="F36" s="52"/>
      <c r="G36" s="52"/>
      <c r="H36" s="83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ht="14.25">
      <c r="A37" s="52"/>
      <c r="B37" s="52"/>
      <c r="C37" s="52"/>
      <c r="D37" s="52"/>
      <c r="E37" s="52"/>
      <c r="F37" s="52"/>
      <c r="G37" s="52"/>
      <c r="H37" s="83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 ht="14.25">
      <c r="A38" s="52"/>
      <c r="B38" s="52"/>
      <c r="C38" s="52"/>
      <c r="D38" s="52"/>
      <c r="E38" s="52"/>
      <c r="F38" s="52"/>
      <c r="G38" s="52"/>
      <c r="H38" s="83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14.25">
      <c r="A39" s="52"/>
      <c r="B39" s="52"/>
      <c r="C39" s="52"/>
      <c r="D39" s="52"/>
      <c r="E39" s="52"/>
      <c r="F39" s="52"/>
      <c r="G39" s="52"/>
      <c r="H39" s="83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14.25">
      <c r="A40" s="52"/>
      <c r="B40" s="52"/>
      <c r="C40" s="52"/>
      <c r="D40" s="52"/>
      <c r="E40" s="52"/>
      <c r="F40" s="52"/>
      <c r="G40" s="52"/>
      <c r="H40" s="83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4.25">
      <c r="A41" s="52"/>
      <c r="B41" s="52"/>
      <c r="C41" s="52"/>
      <c r="D41" s="52"/>
      <c r="E41" s="52"/>
      <c r="F41" s="52"/>
      <c r="G41" s="52"/>
      <c r="H41" s="83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 ht="14.25">
      <c r="A42" s="52"/>
      <c r="B42" s="52"/>
      <c r="C42" s="52"/>
      <c r="D42" s="52"/>
      <c r="E42" s="52"/>
      <c r="F42" s="52"/>
      <c r="G42" s="52"/>
      <c r="H42" s="83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 ht="14.25">
      <c r="A43" s="52"/>
      <c r="B43" s="52"/>
      <c r="C43" s="52"/>
      <c r="D43" s="52"/>
      <c r="E43" s="52"/>
      <c r="F43" s="52"/>
      <c r="G43" s="52"/>
      <c r="H43" s="83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1:19" ht="14.25">
      <c r="A44" s="52"/>
      <c r="B44" s="52"/>
      <c r="C44" s="52"/>
      <c r="D44" s="52"/>
      <c r="E44" s="52"/>
      <c r="F44" s="52"/>
      <c r="G44" s="52"/>
      <c r="H44" s="83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 ht="14.25">
      <c r="A45" s="52"/>
      <c r="B45" s="52"/>
      <c r="C45" s="52"/>
      <c r="D45" s="52"/>
      <c r="E45" s="52"/>
      <c r="F45" s="52"/>
      <c r="G45" s="52"/>
      <c r="H45" s="83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ht="14.25">
      <c r="A46" s="52"/>
      <c r="B46" s="52"/>
      <c r="C46" s="52"/>
      <c r="D46" s="52"/>
      <c r="E46" s="52"/>
      <c r="F46" s="52"/>
      <c r="G46" s="52"/>
      <c r="H46" s="83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  <row r="47" spans="1:19" ht="14.25">
      <c r="A47" s="52"/>
      <c r="B47" s="52"/>
      <c r="C47" s="52"/>
      <c r="D47" s="52"/>
      <c r="E47" s="52"/>
      <c r="F47" s="52"/>
      <c r="G47" s="52"/>
      <c r="H47" s="83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19" ht="14.25">
      <c r="A48" s="52"/>
      <c r="B48" s="52"/>
      <c r="C48" s="52"/>
      <c r="D48" s="52"/>
      <c r="E48" s="52"/>
      <c r="F48" s="52"/>
      <c r="G48" s="52"/>
      <c r="H48" s="83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  <row r="49" spans="1:19" ht="14.25">
      <c r="A49" s="52"/>
      <c r="B49" s="52"/>
      <c r="C49" s="52"/>
      <c r="D49" s="52"/>
      <c r="E49" s="52"/>
      <c r="F49" s="52"/>
      <c r="G49" s="52"/>
      <c r="H49" s="83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</row>
  </sheetData>
  <sheetProtection/>
  <mergeCells count="23">
    <mergeCell ref="I12:I13"/>
    <mergeCell ref="J12:J13"/>
    <mergeCell ref="K12:K13"/>
    <mergeCell ref="L12:L13"/>
    <mergeCell ref="M12:M13"/>
    <mergeCell ref="H24:H25"/>
    <mergeCell ref="F10:G10"/>
    <mergeCell ref="H10:J10"/>
    <mergeCell ref="A12:A13"/>
    <mergeCell ref="B12:B13"/>
    <mergeCell ref="C12:C13"/>
    <mergeCell ref="D12:D13"/>
    <mergeCell ref="E12:E13"/>
    <mergeCell ref="F12:F13"/>
    <mergeCell ref="G12:G13"/>
    <mergeCell ref="H12:H13"/>
    <mergeCell ref="O6:O8"/>
    <mergeCell ref="B7:F7"/>
    <mergeCell ref="G7:J7"/>
    <mergeCell ref="C9:E9"/>
    <mergeCell ref="F9:G9"/>
    <mergeCell ref="H9:J9"/>
    <mergeCell ref="N6:N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8"/>
  <sheetViews>
    <sheetView zoomScalePageLayoutView="0" workbookViewId="0" topLeftCell="A1">
      <selection activeCell="E3" sqref="E3"/>
    </sheetView>
  </sheetViews>
  <sheetFormatPr defaultColWidth="9.00390625" defaultRowHeight="15"/>
  <cols>
    <col min="1" max="1" width="5.140625" style="37" customWidth="1"/>
    <col min="2" max="2" width="14.140625" style="37" customWidth="1"/>
    <col min="3" max="3" width="13.28125" style="37" customWidth="1"/>
    <col min="4" max="4" width="11.8515625" style="37" customWidth="1"/>
    <col min="5" max="6" width="11.421875" style="37" customWidth="1"/>
    <col min="7" max="7" width="7.28125" style="37" customWidth="1"/>
    <col min="8" max="8" width="9.140625" style="84" customWidth="1"/>
    <col min="9" max="9" width="9.7109375" style="37" customWidth="1"/>
    <col min="10" max="10" width="10.7109375" style="37" customWidth="1"/>
    <col min="11" max="11" width="8.00390625" style="94" customWidth="1"/>
    <col min="12" max="12" width="13.421875" style="37" customWidth="1"/>
    <col min="13" max="15" width="11.28125" style="37" customWidth="1"/>
    <col min="16" max="16" width="11.00390625" style="37" customWidth="1"/>
    <col min="17" max="19" width="11.28125" style="37" customWidth="1"/>
    <col min="20" max="20" width="10.421875" style="37" bestFit="1" customWidth="1"/>
    <col min="21" max="22" width="8.421875" style="37" customWidth="1"/>
    <col min="23" max="23" width="10.00390625" style="37" customWidth="1"/>
    <col min="24" max="24" width="12.57421875" style="37" customWidth="1"/>
    <col min="25" max="25" width="11.7109375" style="37" customWidth="1"/>
    <col min="26" max="16384" width="9.00390625" style="37" customWidth="1"/>
  </cols>
  <sheetData>
    <row r="1" spans="1:21" ht="14.2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106" t="s">
        <v>0</v>
      </c>
      <c r="M1" s="107"/>
      <c r="N1" s="107"/>
      <c r="O1" s="107"/>
      <c r="P1" s="126"/>
      <c r="Q1" s="127"/>
      <c r="R1" s="126"/>
      <c r="S1" s="126"/>
      <c r="T1" s="126"/>
      <c r="U1" s="128"/>
    </row>
    <row r="2" spans="1:21" ht="15" customHeight="1">
      <c r="A2" s="104"/>
      <c r="B2" s="104"/>
      <c r="C2" s="108"/>
      <c r="D2" s="108"/>
      <c r="E2" s="197" t="s">
        <v>64</v>
      </c>
      <c r="F2" s="108"/>
      <c r="G2" s="108"/>
      <c r="H2" s="108"/>
      <c r="I2" s="104"/>
      <c r="J2" s="104"/>
      <c r="K2" s="105"/>
      <c r="L2" s="107" t="s">
        <v>51</v>
      </c>
      <c r="M2" s="109"/>
      <c r="N2" s="107"/>
      <c r="O2" s="107"/>
      <c r="P2" s="126"/>
      <c r="Q2" s="126"/>
      <c r="R2" s="129"/>
      <c r="S2" s="126"/>
      <c r="T2" s="126"/>
      <c r="U2" s="128"/>
    </row>
    <row r="3" spans="1:21" ht="15" customHeight="1">
      <c r="A3" s="104"/>
      <c r="B3" s="104"/>
      <c r="C3" s="108"/>
      <c r="D3" s="108"/>
      <c r="E3" s="197" t="s">
        <v>48</v>
      </c>
      <c r="F3" s="108"/>
      <c r="G3" s="108"/>
      <c r="H3" s="108"/>
      <c r="I3" s="104"/>
      <c r="J3" s="104"/>
      <c r="K3" s="105"/>
      <c r="L3" s="107" t="s">
        <v>52</v>
      </c>
      <c r="M3" s="110"/>
      <c r="N3" s="107"/>
      <c r="O3" s="107"/>
      <c r="P3" s="126"/>
      <c r="Q3" s="126"/>
      <c r="R3" s="130"/>
      <c r="S3" s="126"/>
      <c r="T3" s="126"/>
      <c r="U3" s="128"/>
    </row>
    <row r="4" spans="1:21" ht="15">
      <c r="A4" s="104"/>
      <c r="B4" s="104"/>
      <c r="C4" s="111"/>
      <c r="D4" s="111"/>
      <c r="E4" s="43"/>
      <c r="F4" s="111"/>
      <c r="G4" s="111"/>
      <c r="H4" s="104"/>
      <c r="I4" s="104"/>
      <c r="J4" s="104"/>
      <c r="K4" s="105"/>
      <c r="L4" s="110" t="s">
        <v>65</v>
      </c>
      <c r="M4" s="104"/>
      <c r="N4" s="107"/>
      <c r="O4" s="107"/>
      <c r="P4" s="126"/>
      <c r="Q4" s="130"/>
      <c r="R4" s="131"/>
      <c r="S4" s="126"/>
      <c r="T4" s="126"/>
      <c r="U4" s="128"/>
    </row>
    <row r="5" spans="1:39" ht="21" customHeight="1">
      <c r="A5" s="112"/>
      <c r="B5" s="112"/>
      <c r="C5" s="112"/>
      <c r="D5" s="112"/>
      <c r="E5" s="112"/>
      <c r="F5" s="112"/>
      <c r="G5" s="112"/>
      <c r="H5" s="113"/>
      <c r="I5" s="113"/>
      <c r="J5" s="113"/>
      <c r="K5" s="114"/>
      <c r="L5" s="163" t="s">
        <v>53</v>
      </c>
      <c r="M5" s="163"/>
      <c r="N5" s="163"/>
      <c r="O5" s="163"/>
      <c r="P5" s="126"/>
      <c r="Q5" s="126"/>
      <c r="R5" s="126"/>
      <c r="S5" s="126"/>
      <c r="T5" s="126"/>
      <c r="U5" s="8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</row>
    <row r="6" spans="1:39" ht="32.25" customHeight="1">
      <c r="A6" s="112"/>
      <c r="B6" s="112"/>
      <c r="C6" s="112"/>
      <c r="D6" s="112"/>
      <c r="E6" s="112"/>
      <c r="F6" s="112"/>
      <c r="G6" s="112"/>
      <c r="H6" s="113"/>
      <c r="I6" s="113"/>
      <c r="J6" s="113"/>
      <c r="K6" s="114"/>
      <c r="L6" s="107"/>
      <c r="M6" s="107"/>
      <c r="N6" s="107"/>
      <c r="O6" s="107"/>
      <c r="P6" s="128"/>
      <c r="Q6" s="132"/>
      <c r="R6" s="132"/>
      <c r="S6" s="133"/>
      <c r="T6" s="133"/>
      <c r="U6" s="8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</row>
    <row r="7" spans="1:39" ht="25.5" customHeight="1">
      <c r="A7" s="117"/>
      <c r="B7" s="168" t="s">
        <v>63</v>
      </c>
      <c r="C7" s="168"/>
      <c r="D7" s="168"/>
      <c r="E7" s="168"/>
      <c r="F7" s="168"/>
      <c r="G7" s="158" t="s">
        <v>45</v>
      </c>
      <c r="H7" s="158"/>
      <c r="I7" s="158"/>
      <c r="J7" s="158"/>
      <c r="K7" s="118"/>
      <c r="L7" s="123" t="s">
        <v>1</v>
      </c>
      <c r="M7" s="115" t="s">
        <v>2</v>
      </c>
      <c r="N7" s="116" t="s">
        <v>4</v>
      </c>
      <c r="O7" s="128"/>
      <c r="P7" s="128"/>
      <c r="Q7" s="134"/>
      <c r="R7" s="135"/>
      <c r="S7" s="157"/>
      <c r="T7" s="157"/>
      <c r="U7" s="8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</row>
    <row r="8" spans="1:39" ht="35.25" customHeight="1">
      <c r="A8" s="113"/>
      <c r="B8" s="107"/>
      <c r="C8" s="107"/>
      <c r="D8" s="120"/>
      <c r="E8" s="121"/>
      <c r="F8" s="121"/>
      <c r="G8" s="121"/>
      <c r="H8" s="121"/>
      <c r="I8" s="121"/>
      <c r="J8" s="121"/>
      <c r="K8" s="122"/>
      <c r="L8" s="103" t="s">
        <v>47</v>
      </c>
      <c r="M8" s="119">
        <v>145</v>
      </c>
      <c r="N8" s="164">
        <v>23</v>
      </c>
      <c r="O8" s="128"/>
      <c r="P8" s="128"/>
      <c r="Q8" s="134"/>
      <c r="R8" s="135"/>
      <c r="S8" s="157"/>
      <c r="T8" s="157"/>
      <c r="U8" s="8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</row>
    <row r="9" spans="1:39" ht="15" customHeight="1">
      <c r="A9" s="52"/>
      <c r="B9" s="49" t="s">
        <v>6</v>
      </c>
      <c r="C9" s="165"/>
      <c r="D9" s="165"/>
      <c r="E9" s="165"/>
      <c r="F9" s="166" t="s">
        <v>7</v>
      </c>
      <c r="G9" s="166"/>
      <c r="H9" s="167"/>
      <c r="I9" s="167"/>
      <c r="J9" s="167"/>
      <c r="K9" s="96"/>
      <c r="L9" s="103" t="s">
        <v>38</v>
      </c>
      <c r="M9" s="119">
        <v>125</v>
      </c>
      <c r="N9" s="164"/>
      <c r="O9" s="128"/>
      <c r="P9" s="136"/>
      <c r="Q9" s="97"/>
      <c r="R9" s="97"/>
      <c r="S9" s="97"/>
      <c r="T9" s="97"/>
      <c r="U9" s="8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</row>
    <row r="10" spans="1:39" ht="14.25">
      <c r="A10" s="52"/>
      <c r="B10" s="39"/>
      <c r="C10" s="39"/>
      <c r="D10" s="50"/>
      <c r="E10" s="50"/>
      <c r="F10" s="166" t="s">
        <v>8</v>
      </c>
      <c r="G10" s="166"/>
      <c r="H10" s="167"/>
      <c r="I10" s="167"/>
      <c r="J10" s="167"/>
      <c r="K10" s="96"/>
      <c r="L10" s="54"/>
      <c r="M10" s="54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ht="14.25">
      <c r="A11" s="52"/>
      <c r="B11" s="52"/>
      <c r="C11" s="52"/>
      <c r="D11" s="53"/>
      <c r="E11" s="53"/>
      <c r="F11" s="53"/>
      <c r="G11" s="53"/>
      <c r="H11" s="54"/>
      <c r="I11" s="54"/>
      <c r="J11" s="54"/>
      <c r="K11" s="98"/>
      <c r="L11" s="54"/>
      <c r="M11" s="54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</row>
    <row r="12" spans="1:13" s="55" customFormat="1" ht="23.25" customHeight="1">
      <c r="A12" s="162" t="s">
        <v>9</v>
      </c>
      <c r="B12" s="159" t="s">
        <v>10</v>
      </c>
      <c r="C12" s="159" t="s">
        <v>11</v>
      </c>
      <c r="D12" s="159" t="s">
        <v>12</v>
      </c>
      <c r="E12" s="155" t="s">
        <v>13</v>
      </c>
      <c r="F12" s="155" t="s">
        <v>14</v>
      </c>
      <c r="G12" s="155" t="s">
        <v>15</v>
      </c>
      <c r="H12" s="159" t="s">
        <v>16</v>
      </c>
      <c r="I12" s="155" t="s">
        <v>17</v>
      </c>
      <c r="J12" s="156" t="s">
        <v>18</v>
      </c>
      <c r="K12" s="160" t="s">
        <v>39</v>
      </c>
      <c r="L12" s="160" t="s">
        <v>44</v>
      </c>
      <c r="M12" s="169" t="s">
        <v>19</v>
      </c>
    </row>
    <row r="13" spans="1:23" s="56" customFormat="1" ht="29.25" customHeight="1">
      <c r="A13" s="162"/>
      <c r="B13" s="159"/>
      <c r="C13" s="159"/>
      <c r="D13" s="159"/>
      <c r="E13" s="155"/>
      <c r="F13" s="155"/>
      <c r="G13" s="155"/>
      <c r="H13" s="159"/>
      <c r="I13" s="155"/>
      <c r="J13" s="156"/>
      <c r="K13" s="161"/>
      <c r="L13" s="161"/>
      <c r="M13" s="169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1:23" s="68" customFormat="1" ht="14.25">
      <c r="A14" s="57">
        <v>1</v>
      </c>
      <c r="B14" s="58" t="s">
        <v>20</v>
      </c>
      <c r="C14" s="59" t="s">
        <v>21</v>
      </c>
      <c r="D14" s="59" t="s">
        <v>22</v>
      </c>
      <c r="E14" s="60">
        <v>43238</v>
      </c>
      <c r="F14" s="60">
        <v>43240</v>
      </c>
      <c r="G14" s="61">
        <f aca="true" t="shared" si="0" ref="G14:G26">F14-E14</f>
        <v>2</v>
      </c>
      <c r="H14" s="62" t="s">
        <v>23</v>
      </c>
      <c r="I14" s="63">
        <v>145</v>
      </c>
      <c r="J14" s="64">
        <f>G14*I14</f>
        <v>290</v>
      </c>
      <c r="K14" s="65">
        <v>0</v>
      </c>
      <c r="L14" s="65">
        <v>0</v>
      </c>
      <c r="M14" s="66">
        <f>J14+K14+L14</f>
        <v>290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ht="14.25">
      <c r="A15" s="69">
        <v>2</v>
      </c>
      <c r="B15" s="70"/>
      <c r="C15" s="70"/>
      <c r="D15" s="70"/>
      <c r="E15" s="71"/>
      <c r="F15" s="71"/>
      <c r="G15" s="72">
        <f t="shared" si="0"/>
        <v>0</v>
      </c>
      <c r="H15" s="73"/>
      <c r="I15" s="74"/>
      <c r="J15" s="75"/>
      <c r="K15" s="76"/>
      <c r="L15" s="76"/>
      <c r="M15" s="66">
        <f aca="true" t="shared" si="1" ref="M15:M29">J15+K15+L15</f>
        <v>0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ht="14.25">
      <c r="A16" s="69">
        <v>3</v>
      </c>
      <c r="B16" s="70"/>
      <c r="C16" s="70"/>
      <c r="D16" s="70"/>
      <c r="E16" s="71"/>
      <c r="F16" s="71"/>
      <c r="G16" s="72">
        <f t="shared" si="0"/>
        <v>0</v>
      </c>
      <c r="H16" s="73"/>
      <c r="I16" s="74"/>
      <c r="J16" s="75"/>
      <c r="K16" s="76"/>
      <c r="L16" s="76"/>
      <c r="M16" s="66">
        <f t="shared" si="1"/>
        <v>0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ht="14.25">
      <c r="A17" s="69">
        <v>4</v>
      </c>
      <c r="B17" s="70"/>
      <c r="C17" s="70"/>
      <c r="D17" s="70"/>
      <c r="E17" s="71"/>
      <c r="F17" s="71"/>
      <c r="G17" s="72">
        <f t="shared" si="0"/>
        <v>0</v>
      </c>
      <c r="H17" s="73"/>
      <c r="I17" s="74"/>
      <c r="J17" s="75"/>
      <c r="K17" s="76"/>
      <c r="L17" s="76"/>
      <c r="M17" s="66">
        <f t="shared" si="1"/>
        <v>0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ht="14.25">
      <c r="A18" s="69">
        <v>5</v>
      </c>
      <c r="B18" s="70"/>
      <c r="C18" s="70"/>
      <c r="D18" s="70"/>
      <c r="E18" s="71"/>
      <c r="F18" s="71"/>
      <c r="G18" s="72">
        <f t="shared" si="0"/>
        <v>0</v>
      </c>
      <c r="H18" s="73"/>
      <c r="I18" s="74"/>
      <c r="J18" s="75"/>
      <c r="K18" s="76"/>
      <c r="L18" s="76"/>
      <c r="M18" s="66">
        <f t="shared" si="1"/>
        <v>0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ht="14.25">
      <c r="A19" s="69">
        <v>6</v>
      </c>
      <c r="B19" s="70"/>
      <c r="C19" s="70"/>
      <c r="D19" s="70"/>
      <c r="E19" s="71"/>
      <c r="F19" s="71"/>
      <c r="G19" s="72">
        <f t="shared" si="0"/>
        <v>0</v>
      </c>
      <c r="H19" s="73"/>
      <c r="I19" s="74"/>
      <c r="J19" s="75"/>
      <c r="K19" s="76"/>
      <c r="L19" s="76"/>
      <c r="M19" s="66">
        <f t="shared" si="1"/>
        <v>0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ht="14.25">
      <c r="A20" s="69">
        <v>7</v>
      </c>
      <c r="B20" s="70"/>
      <c r="C20" s="70"/>
      <c r="D20" s="70"/>
      <c r="E20" s="71"/>
      <c r="F20" s="71"/>
      <c r="G20" s="72">
        <f t="shared" si="0"/>
        <v>0</v>
      </c>
      <c r="H20" s="73"/>
      <c r="I20" s="74"/>
      <c r="J20" s="75"/>
      <c r="K20" s="76"/>
      <c r="L20" s="76"/>
      <c r="M20" s="66">
        <f>J20+K20+L20</f>
        <v>0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ht="14.25">
      <c r="A21" s="69">
        <v>8</v>
      </c>
      <c r="B21" s="70"/>
      <c r="C21" s="70"/>
      <c r="D21" s="70"/>
      <c r="E21" s="71"/>
      <c r="F21" s="71"/>
      <c r="G21" s="72">
        <f t="shared" si="0"/>
        <v>0</v>
      </c>
      <c r="H21" s="73"/>
      <c r="I21" s="74"/>
      <c r="J21" s="75"/>
      <c r="K21" s="76"/>
      <c r="L21" s="76"/>
      <c r="M21" s="66">
        <f t="shared" si="1"/>
        <v>0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ht="14.25">
      <c r="A22" s="69">
        <v>9</v>
      </c>
      <c r="B22" s="70"/>
      <c r="C22" s="70"/>
      <c r="D22" s="70"/>
      <c r="E22" s="71"/>
      <c r="F22" s="71"/>
      <c r="G22" s="72">
        <f t="shared" si="0"/>
        <v>0</v>
      </c>
      <c r="H22" s="73"/>
      <c r="I22" s="74"/>
      <c r="J22" s="75"/>
      <c r="K22" s="76"/>
      <c r="L22" s="76"/>
      <c r="M22" s="66">
        <f t="shared" si="1"/>
        <v>0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1:23" ht="14.25">
      <c r="A23" s="69">
        <v>10</v>
      </c>
      <c r="B23" s="70"/>
      <c r="C23" s="70"/>
      <c r="D23" s="70"/>
      <c r="E23" s="71"/>
      <c r="F23" s="71"/>
      <c r="G23" s="72">
        <f t="shared" si="0"/>
        <v>0</v>
      </c>
      <c r="H23" s="73"/>
      <c r="I23" s="74"/>
      <c r="J23" s="75"/>
      <c r="K23" s="76"/>
      <c r="L23" s="76"/>
      <c r="M23" s="66">
        <f t="shared" si="1"/>
        <v>0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s="68" customFormat="1" ht="12.75" customHeight="1">
      <c r="A24" s="57">
        <v>11</v>
      </c>
      <c r="B24" s="59" t="s">
        <v>24</v>
      </c>
      <c r="C24" s="59" t="s">
        <v>25</v>
      </c>
      <c r="D24" s="59" t="s">
        <v>26</v>
      </c>
      <c r="E24" s="60">
        <v>43238</v>
      </c>
      <c r="F24" s="60">
        <v>43240</v>
      </c>
      <c r="G24" s="61">
        <f t="shared" si="0"/>
        <v>2</v>
      </c>
      <c r="H24" s="154" t="s">
        <v>27</v>
      </c>
      <c r="I24" s="77">
        <v>125</v>
      </c>
      <c r="J24" s="78">
        <f>G24*I24</f>
        <v>250</v>
      </c>
      <c r="K24" s="65">
        <v>23</v>
      </c>
      <c r="L24" s="65">
        <v>0</v>
      </c>
      <c r="M24" s="66">
        <f t="shared" si="1"/>
        <v>273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s="68" customFormat="1" ht="14.25">
      <c r="A25" s="57">
        <v>12</v>
      </c>
      <c r="B25" s="59" t="s">
        <v>28</v>
      </c>
      <c r="C25" s="59" t="s">
        <v>29</v>
      </c>
      <c r="D25" s="59" t="s">
        <v>26</v>
      </c>
      <c r="E25" s="60">
        <v>43238</v>
      </c>
      <c r="F25" s="60">
        <v>43240</v>
      </c>
      <c r="G25" s="61">
        <f t="shared" si="0"/>
        <v>2</v>
      </c>
      <c r="H25" s="154"/>
      <c r="I25" s="77">
        <v>125</v>
      </c>
      <c r="J25" s="78">
        <f>G25*I25</f>
        <v>250</v>
      </c>
      <c r="K25" s="65">
        <v>23</v>
      </c>
      <c r="L25" s="65">
        <v>0</v>
      </c>
      <c r="M25" s="66">
        <f t="shared" si="1"/>
        <v>273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ht="14.25">
      <c r="A26" s="69">
        <v>13</v>
      </c>
      <c r="B26" s="70"/>
      <c r="C26" s="70"/>
      <c r="D26" s="70"/>
      <c r="E26" s="71"/>
      <c r="F26" s="71"/>
      <c r="G26" s="72">
        <f t="shared" si="0"/>
        <v>0</v>
      </c>
      <c r="H26" s="79"/>
      <c r="I26" s="80"/>
      <c r="J26" s="81"/>
      <c r="K26" s="76"/>
      <c r="L26" s="76"/>
      <c r="M26" s="66">
        <f t="shared" si="1"/>
        <v>0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3" ht="14.25">
      <c r="A27" s="69">
        <v>14</v>
      </c>
      <c r="B27" s="70"/>
      <c r="C27" s="70"/>
      <c r="D27" s="70"/>
      <c r="E27" s="71"/>
      <c r="F27" s="71"/>
      <c r="G27" s="72"/>
      <c r="H27" s="79"/>
      <c r="I27" s="80"/>
      <c r="J27" s="81"/>
      <c r="K27" s="76"/>
      <c r="L27" s="76"/>
      <c r="M27" s="66">
        <f t="shared" si="1"/>
        <v>0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1:23" ht="14.25">
      <c r="A28" s="69">
        <v>15</v>
      </c>
      <c r="B28" s="70"/>
      <c r="C28" s="70"/>
      <c r="D28" s="70"/>
      <c r="E28" s="71"/>
      <c r="F28" s="71"/>
      <c r="G28" s="72"/>
      <c r="H28" s="79"/>
      <c r="I28" s="80"/>
      <c r="J28" s="81"/>
      <c r="K28" s="76"/>
      <c r="L28" s="76"/>
      <c r="M28" s="66">
        <f t="shared" si="1"/>
        <v>0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ht="15" thickBot="1">
      <c r="A29" s="69">
        <v>16</v>
      </c>
      <c r="B29" s="70"/>
      <c r="C29" s="70"/>
      <c r="D29" s="70"/>
      <c r="E29" s="71"/>
      <c r="F29" s="71"/>
      <c r="G29" s="72"/>
      <c r="H29" s="79"/>
      <c r="I29" s="80"/>
      <c r="J29" s="81"/>
      <c r="K29" s="89"/>
      <c r="L29" s="89"/>
      <c r="M29" s="66">
        <f t="shared" si="1"/>
        <v>0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3" ht="15" thickBot="1">
      <c r="A30" s="82"/>
      <c r="B30" s="82"/>
      <c r="C30" s="82"/>
      <c r="D30" s="82"/>
      <c r="E30" s="82"/>
      <c r="F30" s="82"/>
      <c r="G30" s="82"/>
      <c r="H30" s="54"/>
      <c r="I30" s="82"/>
      <c r="J30" s="99">
        <f>SUM(J14:J29)</f>
        <v>790</v>
      </c>
      <c r="K30" s="92">
        <f>SUM(K14:K29)</f>
        <v>46</v>
      </c>
      <c r="L30" s="92">
        <f>SUM(L14:L29)</f>
        <v>0</v>
      </c>
      <c r="M30" s="91">
        <f>SUM(M14:M29)</f>
        <v>836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39" ht="14.25">
      <c r="A31" s="52"/>
      <c r="B31" s="52"/>
      <c r="C31" s="52"/>
      <c r="D31" s="52"/>
      <c r="E31" s="52"/>
      <c r="F31" s="52"/>
      <c r="G31" s="52"/>
      <c r="H31" s="83"/>
      <c r="I31" s="52"/>
      <c r="J31" s="52"/>
      <c r="K31" s="95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</row>
    <row r="32" spans="1:39" ht="14.25">
      <c r="A32" s="52"/>
      <c r="B32" s="52"/>
      <c r="C32" s="52"/>
      <c r="D32" s="52"/>
      <c r="E32" s="52"/>
      <c r="F32" s="52"/>
      <c r="G32" s="52"/>
      <c r="H32" s="83"/>
      <c r="I32" s="52"/>
      <c r="J32" s="52"/>
      <c r="K32" s="95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</row>
    <row r="33" spans="1:39" ht="14.25">
      <c r="A33" s="52"/>
      <c r="B33" s="52"/>
      <c r="C33" s="52"/>
      <c r="D33" s="52"/>
      <c r="E33" s="52"/>
      <c r="F33" s="52"/>
      <c r="G33" s="52"/>
      <c r="H33" s="83"/>
      <c r="I33" s="52"/>
      <c r="J33" s="52"/>
      <c r="K33" s="95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</row>
    <row r="34" spans="1:39" ht="14.25">
      <c r="A34" s="52"/>
      <c r="B34" s="52"/>
      <c r="C34" s="52"/>
      <c r="D34" s="52"/>
      <c r="E34" s="52"/>
      <c r="F34" s="52"/>
      <c r="G34" s="52"/>
      <c r="H34" s="83"/>
      <c r="I34" s="52"/>
      <c r="J34" s="52"/>
      <c r="K34" s="95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</row>
    <row r="35" spans="1:39" ht="32.25" customHeight="1">
      <c r="A35" s="52"/>
      <c r="B35" s="52"/>
      <c r="C35" s="52"/>
      <c r="D35" s="52"/>
      <c r="E35" s="52"/>
      <c r="F35" s="52"/>
      <c r="G35" s="52"/>
      <c r="H35" s="83"/>
      <c r="I35" s="52"/>
      <c r="J35" s="52"/>
      <c r="K35" s="95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</row>
    <row r="36" spans="1:39" ht="15.75" customHeight="1">
      <c r="A36" s="52"/>
      <c r="B36" s="52"/>
      <c r="C36" s="52"/>
      <c r="D36" s="52"/>
      <c r="E36" s="52"/>
      <c r="F36" s="52"/>
      <c r="G36" s="52"/>
      <c r="H36" s="83"/>
      <c r="I36" s="52"/>
      <c r="J36" s="52"/>
      <c r="K36" s="95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</row>
    <row r="37" spans="1:39" ht="14.25">
      <c r="A37" s="52"/>
      <c r="B37" s="52"/>
      <c r="C37" s="52"/>
      <c r="D37" s="52"/>
      <c r="E37" s="52"/>
      <c r="F37" s="52"/>
      <c r="G37" s="52"/>
      <c r="H37" s="83"/>
      <c r="I37" s="52"/>
      <c r="J37" s="52"/>
      <c r="K37" s="95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</row>
    <row r="38" spans="1:39" ht="14.25">
      <c r="A38" s="52"/>
      <c r="B38" s="52"/>
      <c r="C38" s="52"/>
      <c r="D38" s="52"/>
      <c r="E38" s="52"/>
      <c r="F38" s="52"/>
      <c r="G38" s="52"/>
      <c r="H38" s="83"/>
      <c r="I38" s="52"/>
      <c r="J38" s="52"/>
      <c r="K38" s="95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</row>
    <row r="39" spans="1:39" ht="14.25">
      <c r="A39" s="52"/>
      <c r="B39" s="52"/>
      <c r="C39" s="52"/>
      <c r="D39" s="52"/>
      <c r="E39" s="52"/>
      <c r="F39" s="52"/>
      <c r="G39" s="52"/>
      <c r="H39" s="83"/>
      <c r="I39" s="52"/>
      <c r="J39" s="52"/>
      <c r="K39" s="95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1:39" ht="14.25">
      <c r="A40" s="52"/>
      <c r="B40" s="52"/>
      <c r="C40" s="52"/>
      <c r="D40" s="52"/>
      <c r="E40" s="52"/>
      <c r="F40" s="52"/>
      <c r="G40" s="52"/>
      <c r="H40" s="83"/>
      <c r="I40" s="52"/>
      <c r="J40" s="52"/>
      <c r="K40" s="95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39" ht="14.25">
      <c r="A41" s="52"/>
      <c r="B41" s="52"/>
      <c r="C41" s="52"/>
      <c r="D41" s="52"/>
      <c r="E41" s="52"/>
      <c r="F41" s="52"/>
      <c r="G41" s="52"/>
      <c r="H41" s="83"/>
      <c r="I41" s="52"/>
      <c r="J41" s="52"/>
      <c r="K41" s="95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</row>
    <row r="42" spans="1:39" ht="14.25">
      <c r="A42" s="52"/>
      <c r="B42" s="52"/>
      <c r="C42" s="52"/>
      <c r="D42" s="52"/>
      <c r="E42" s="52"/>
      <c r="F42" s="52"/>
      <c r="G42" s="52"/>
      <c r="H42" s="83"/>
      <c r="I42" s="52"/>
      <c r="J42" s="52"/>
      <c r="K42" s="95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</row>
    <row r="43" spans="1:39" ht="14.25">
      <c r="A43" s="52"/>
      <c r="B43" s="52"/>
      <c r="C43" s="52"/>
      <c r="D43" s="52"/>
      <c r="E43" s="52"/>
      <c r="F43" s="52"/>
      <c r="G43" s="52"/>
      <c r="H43" s="83"/>
      <c r="I43" s="52"/>
      <c r="J43" s="52"/>
      <c r="K43" s="95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</row>
    <row r="44" spans="1:39" ht="14.25">
      <c r="A44" s="52"/>
      <c r="B44" s="52"/>
      <c r="C44" s="52"/>
      <c r="D44" s="52"/>
      <c r="E44" s="52"/>
      <c r="F44" s="52"/>
      <c r="G44" s="52"/>
      <c r="H44" s="83"/>
      <c r="I44" s="52"/>
      <c r="J44" s="52"/>
      <c r="K44" s="95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</row>
    <row r="45" spans="1:39" ht="14.25">
      <c r="A45" s="52"/>
      <c r="B45" s="52"/>
      <c r="C45" s="52"/>
      <c r="D45" s="52"/>
      <c r="E45" s="52"/>
      <c r="F45" s="52"/>
      <c r="G45" s="52"/>
      <c r="H45" s="83"/>
      <c r="I45" s="52"/>
      <c r="J45" s="52"/>
      <c r="K45" s="95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</row>
    <row r="46" spans="1:39" ht="14.25">
      <c r="A46" s="52"/>
      <c r="B46" s="52"/>
      <c r="C46" s="52"/>
      <c r="D46" s="52"/>
      <c r="E46" s="52"/>
      <c r="F46" s="52"/>
      <c r="G46" s="52"/>
      <c r="H46" s="83"/>
      <c r="I46" s="52"/>
      <c r="J46" s="52"/>
      <c r="K46" s="95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</row>
    <row r="47" spans="1:39" ht="14.25">
      <c r="A47" s="52"/>
      <c r="B47" s="52"/>
      <c r="C47" s="52"/>
      <c r="D47" s="52"/>
      <c r="E47" s="52"/>
      <c r="F47" s="52"/>
      <c r="G47" s="52"/>
      <c r="H47" s="83"/>
      <c r="I47" s="52"/>
      <c r="J47" s="52"/>
      <c r="K47" s="95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</row>
    <row r="48" spans="1:39" ht="14.25">
      <c r="A48" s="52"/>
      <c r="B48" s="52"/>
      <c r="C48" s="52"/>
      <c r="D48" s="52"/>
      <c r="E48" s="52"/>
      <c r="F48" s="52"/>
      <c r="G48" s="52"/>
      <c r="H48" s="83"/>
      <c r="I48" s="52"/>
      <c r="J48" s="52"/>
      <c r="K48" s="95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</row>
    <row r="49" spans="1:39" ht="14.25">
      <c r="A49" s="52"/>
      <c r="B49" s="52"/>
      <c r="C49" s="52"/>
      <c r="D49" s="52"/>
      <c r="E49" s="52"/>
      <c r="F49" s="52"/>
      <c r="G49" s="52"/>
      <c r="H49" s="83"/>
      <c r="I49" s="52"/>
      <c r="J49" s="52"/>
      <c r="K49" s="95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</row>
    <row r="50" spans="1:39" ht="14.25">
      <c r="A50" s="52"/>
      <c r="B50" s="52"/>
      <c r="C50" s="52"/>
      <c r="D50" s="52"/>
      <c r="E50" s="52"/>
      <c r="F50" s="52"/>
      <c r="G50" s="52"/>
      <c r="H50" s="83"/>
      <c r="I50" s="52"/>
      <c r="J50" s="52"/>
      <c r="K50" s="95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</row>
    <row r="51" spans="1:39" ht="14.25">
      <c r="A51" s="52"/>
      <c r="B51" s="52"/>
      <c r="C51" s="52"/>
      <c r="D51" s="52"/>
      <c r="E51" s="52"/>
      <c r="F51" s="52"/>
      <c r="G51" s="52"/>
      <c r="H51" s="83"/>
      <c r="I51" s="52"/>
      <c r="J51" s="52"/>
      <c r="K51" s="95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</row>
    <row r="52" spans="1:39" ht="14.25">
      <c r="A52" s="52"/>
      <c r="B52" s="52"/>
      <c r="C52" s="52"/>
      <c r="D52" s="52"/>
      <c r="E52" s="52"/>
      <c r="F52" s="52"/>
      <c r="G52" s="52"/>
      <c r="H52" s="83"/>
      <c r="I52" s="52"/>
      <c r="J52" s="52"/>
      <c r="K52" s="95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</row>
    <row r="53" spans="1:39" ht="14.25">
      <c r="A53" s="52"/>
      <c r="B53" s="52"/>
      <c r="C53" s="52"/>
      <c r="D53" s="52"/>
      <c r="E53" s="52"/>
      <c r="F53" s="52"/>
      <c r="G53" s="52"/>
      <c r="H53" s="83"/>
      <c r="I53" s="52"/>
      <c r="J53" s="52"/>
      <c r="K53" s="95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</row>
    <row r="54" spans="1:39" ht="14.25">
      <c r="A54" s="52"/>
      <c r="B54" s="52"/>
      <c r="C54" s="52"/>
      <c r="D54" s="52"/>
      <c r="E54" s="52"/>
      <c r="F54" s="52"/>
      <c r="G54" s="52"/>
      <c r="H54" s="83"/>
      <c r="I54" s="52"/>
      <c r="J54" s="52"/>
      <c r="K54" s="95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</row>
    <row r="55" spans="1:39" ht="14.25">
      <c r="A55" s="52"/>
      <c r="B55" s="52"/>
      <c r="C55" s="52"/>
      <c r="D55" s="52"/>
      <c r="E55" s="52"/>
      <c r="F55" s="52"/>
      <c r="G55" s="52"/>
      <c r="H55" s="83"/>
      <c r="I55" s="52"/>
      <c r="J55" s="52"/>
      <c r="K55" s="95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</row>
    <row r="56" spans="1:39" ht="14.25">
      <c r="A56" s="52"/>
      <c r="B56" s="52"/>
      <c r="C56" s="52"/>
      <c r="D56" s="52"/>
      <c r="E56" s="52"/>
      <c r="F56" s="52"/>
      <c r="G56" s="52"/>
      <c r="H56" s="83"/>
      <c r="I56" s="52"/>
      <c r="J56" s="52"/>
      <c r="K56" s="95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</row>
    <row r="57" spans="1:39" ht="14.25">
      <c r="A57" s="52"/>
      <c r="B57" s="52"/>
      <c r="C57" s="52"/>
      <c r="D57" s="52"/>
      <c r="E57" s="52"/>
      <c r="F57" s="52"/>
      <c r="G57" s="52"/>
      <c r="H57" s="83"/>
      <c r="I57" s="52"/>
      <c r="J57" s="52"/>
      <c r="K57" s="95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</row>
    <row r="58" spans="1:39" ht="14.25">
      <c r="A58" s="52"/>
      <c r="B58" s="52"/>
      <c r="C58" s="52"/>
      <c r="D58" s="52"/>
      <c r="E58" s="52"/>
      <c r="F58" s="52"/>
      <c r="G58" s="52"/>
      <c r="H58" s="83"/>
      <c r="I58" s="52"/>
      <c r="J58" s="52"/>
      <c r="K58" s="95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</row>
  </sheetData>
  <sheetProtection/>
  <mergeCells count="25">
    <mergeCell ref="H24:H25"/>
    <mergeCell ref="D12:D13"/>
    <mergeCell ref="E12:E13"/>
    <mergeCell ref="F12:F13"/>
    <mergeCell ref="G12:G13"/>
    <mergeCell ref="H12:H13"/>
    <mergeCell ref="S7:S8"/>
    <mergeCell ref="T7:T8"/>
    <mergeCell ref="C9:E9"/>
    <mergeCell ref="F9:G9"/>
    <mergeCell ref="H9:J9"/>
    <mergeCell ref="J12:J13"/>
    <mergeCell ref="K12:K13"/>
    <mergeCell ref="L12:L13"/>
    <mergeCell ref="M12:M13"/>
    <mergeCell ref="L5:O5"/>
    <mergeCell ref="A12:A13"/>
    <mergeCell ref="B12:B13"/>
    <mergeCell ref="C12:C13"/>
    <mergeCell ref="N8:N9"/>
    <mergeCell ref="F10:G10"/>
    <mergeCell ref="H10:J10"/>
    <mergeCell ref="I12:I13"/>
    <mergeCell ref="B7:F7"/>
    <mergeCell ref="G7:J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zoomScale="90" zoomScaleNormal="90" zoomScalePageLayoutView="0" workbookViewId="0" topLeftCell="A1">
      <selection activeCell="G2" sqref="G2:G3"/>
    </sheetView>
  </sheetViews>
  <sheetFormatPr defaultColWidth="9.00390625" defaultRowHeight="15"/>
  <cols>
    <col min="1" max="1" width="4.7109375" style="1" customWidth="1"/>
    <col min="2" max="2" width="15.57421875" style="1" customWidth="1"/>
    <col min="3" max="3" width="14.57421875" style="1" customWidth="1"/>
    <col min="4" max="4" width="9.00390625" style="1" customWidth="1"/>
    <col min="5" max="5" width="12.00390625" style="1" customWidth="1"/>
    <col min="6" max="6" width="11.7109375" style="1" customWidth="1"/>
    <col min="7" max="7" width="12.8515625" style="1" customWidth="1"/>
    <col min="8" max="8" width="15.00390625" style="1" customWidth="1"/>
    <col min="9" max="9" width="13.57421875" style="1" customWidth="1"/>
    <col min="10" max="10" width="10.140625" style="1" customWidth="1"/>
    <col min="11" max="11" width="19.421875" style="1" customWidth="1"/>
    <col min="12" max="12" width="14.8515625" style="1" customWidth="1"/>
    <col min="13" max="16384" width="9.00390625" style="1" customWidth="1"/>
  </cols>
  <sheetData>
    <row r="1" ht="14.25"/>
    <row r="2" spans="3:9" ht="15" customHeight="1">
      <c r="C2" s="125"/>
      <c r="D2" s="125"/>
      <c r="E2" s="20"/>
      <c r="F2" s="20"/>
      <c r="G2" s="197" t="s">
        <v>64</v>
      </c>
      <c r="H2" s="20"/>
      <c r="I2" s="20"/>
    </row>
    <row r="3" spans="3:9" ht="18">
      <c r="C3" s="125"/>
      <c r="D3" s="125"/>
      <c r="E3" s="21"/>
      <c r="F3" s="21"/>
      <c r="G3" s="197" t="s">
        <v>48</v>
      </c>
      <c r="H3" s="21"/>
      <c r="I3" s="21"/>
    </row>
    <row r="4" spans="3:9" ht="15.75">
      <c r="C4" s="125"/>
      <c r="D4" s="125"/>
      <c r="E4" s="21"/>
      <c r="F4" s="21"/>
      <c r="G4" s="43"/>
      <c r="H4" s="21"/>
      <c r="I4" s="21"/>
    </row>
    <row r="5" spans="1:7" ht="14.25">
      <c r="A5" s="7"/>
      <c r="B5" s="7"/>
      <c r="C5" s="7"/>
      <c r="D5" s="7"/>
      <c r="E5" s="7"/>
      <c r="F5" s="7"/>
      <c r="G5" s="7"/>
    </row>
    <row r="6" spans="1:7" ht="14.25">
      <c r="A6" s="7"/>
      <c r="B6" s="7"/>
      <c r="C6" s="7"/>
      <c r="D6" s="7"/>
      <c r="E6" s="7"/>
      <c r="F6" s="7"/>
      <c r="G6" s="7"/>
    </row>
    <row r="7" spans="1:11" ht="15" customHeight="1">
      <c r="A7" s="8"/>
      <c r="B7" s="178" t="s">
        <v>71</v>
      </c>
      <c r="C7" s="178"/>
      <c r="D7" s="178"/>
      <c r="E7" s="178"/>
      <c r="F7" s="178"/>
      <c r="G7" s="191" t="s">
        <v>5</v>
      </c>
      <c r="H7" s="192"/>
      <c r="I7" s="192"/>
      <c r="J7" s="192"/>
      <c r="K7" s="193"/>
    </row>
    <row r="8" spans="2:10" ht="14.25">
      <c r="B8" s="2"/>
      <c r="C8" s="2"/>
      <c r="D8" s="4"/>
      <c r="E8" s="5"/>
      <c r="F8" s="5"/>
      <c r="G8" s="5"/>
      <c r="H8" s="5"/>
      <c r="I8" s="5"/>
      <c r="J8" s="5"/>
    </row>
    <row r="9" spans="2:11" ht="12.75" customHeight="1">
      <c r="B9" s="18" t="s">
        <v>6</v>
      </c>
      <c r="C9" s="179"/>
      <c r="D9" s="179"/>
      <c r="E9" s="179"/>
      <c r="F9" s="180" t="s">
        <v>7</v>
      </c>
      <c r="G9" s="181"/>
      <c r="H9" s="188"/>
      <c r="I9" s="189"/>
      <c r="J9" s="189"/>
      <c r="K9" s="190"/>
    </row>
    <row r="10" spans="2:11" ht="14.25">
      <c r="B10" s="2"/>
      <c r="C10" s="2"/>
      <c r="D10" s="6"/>
      <c r="E10" s="6"/>
      <c r="F10" s="180" t="s">
        <v>8</v>
      </c>
      <c r="G10" s="181"/>
      <c r="H10" s="185"/>
      <c r="I10" s="186"/>
      <c r="J10" s="186"/>
      <c r="K10" s="187"/>
    </row>
    <row r="11" ht="15" thickBot="1">
      <c r="D11" s="9"/>
    </row>
    <row r="12" spans="2:11" ht="18.75" customHeight="1" thickBot="1">
      <c r="B12" s="182" t="s">
        <v>54</v>
      </c>
      <c r="C12" s="183"/>
      <c r="D12" s="183"/>
      <c r="E12" s="183"/>
      <c r="F12" s="183"/>
      <c r="G12" s="183"/>
      <c r="H12" s="183"/>
      <c r="I12" s="183"/>
      <c r="J12" s="183"/>
      <c r="K12" s="184"/>
    </row>
    <row r="13" spans="1:11" ht="18.75" customHeight="1">
      <c r="A13" s="102"/>
      <c r="B13" s="10"/>
      <c r="C13" s="30"/>
      <c r="D13" s="31"/>
      <c r="E13" s="31"/>
      <c r="F13" s="30"/>
      <c r="G13" s="30"/>
      <c r="H13" s="31"/>
      <c r="I13" s="30"/>
      <c r="K13" s="10"/>
    </row>
    <row r="14" spans="2:11" ht="37.5" customHeight="1">
      <c r="B14" s="24" t="s">
        <v>31</v>
      </c>
      <c r="C14" s="25" t="s">
        <v>32</v>
      </c>
      <c r="D14" s="25" t="s">
        <v>33</v>
      </c>
      <c r="E14" s="25" t="s">
        <v>34</v>
      </c>
      <c r="F14" s="25" t="s">
        <v>35</v>
      </c>
      <c r="G14" s="25" t="s">
        <v>36</v>
      </c>
      <c r="H14" s="25" t="s">
        <v>37</v>
      </c>
      <c r="I14" s="25" t="s">
        <v>34</v>
      </c>
      <c r="J14" s="25" t="s">
        <v>35</v>
      </c>
      <c r="K14" s="29" t="s">
        <v>55</v>
      </c>
    </row>
    <row r="15" spans="1:11" s="139" customFormat="1" ht="24.75" customHeight="1">
      <c r="A15" s="137" t="s">
        <v>56</v>
      </c>
      <c r="B15" s="138" t="s">
        <v>70</v>
      </c>
      <c r="C15" s="140">
        <v>43524</v>
      </c>
      <c r="D15" s="144">
        <v>0.6458333333333334</v>
      </c>
      <c r="E15" s="141" t="s">
        <v>57</v>
      </c>
      <c r="F15" s="142">
        <v>2</v>
      </c>
      <c r="G15" s="140">
        <v>43527</v>
      </c>
      <c r="H15" s="144">
        <v>0.3958333333333333</v>
      </c>
      <c r="I15" s="143" t="s">
        <v>58</v>
      </c>
      <c r="J15" s="143">
        <v>2</v>
      </c>
      <c r="K15" s="141" t="s">
        <v>59</v>
      </c>
    </row>
    <row r="16" spans="2:11" ht="21.75" customHeight="1">
      <c r="B16" s="26"/>
      <c r="C16" s="27"/>
      <c r="D16" s="28"/>
      <c r="E16" s="28"/>
      <c r="F16" s="26"/>
      <c r="G16" s="26"/>
      <c r="H16" s="26"/>
      <c r="I16" s="26"/>
      <c r="J16" s="26"/>
      <c r="K16" s="145"/>
    </row>
    <row r="17" spans="2:11" ht="15.75" customHeight="1">
      <c r="B17" s="26"/>
      <c r="C17" s="27"/>
      <c r="D17" s="28"/>
      <c r="E17" s="27"/>
      <c r="F17" s="26"/>
      <c r="G17" s="27"/>
      <c r="H17" s="28"/>
      <c r="I17" s="27"/>
      <c r="J17" s="27"/>
      <c r="K17" s="145"/>
    </row>
    <row r="18" spans="2:11" ht="14.25">
      <c r="B18" s="26"/>
      <c r="C18" s="27"/>
      <c r="D18" s="27"/>
      <c r="E18" s="27"/>
      <c r="F18" s="26"/>
      <c r="G18" s="27"/>
      <c r="H18" s="27"/>
      <c r="I18" s="27"/>
      <c r="J18" s="27"/>
      <c r="K18" s="145"/>
    </row>
    <row r="19" spans="2:11" ht="15" customHeight="1">
      <c r="B19" s="26"/>
      <c r="C19" s="27"/>
      <c r="D19" s="27"/>
      <c r="E19" s="27"/>
      <c r="F19" s="26"/>
      <c r="G19" s="27"/>
      <c r="H19" s="27"/>
      <c r="I19" s="27"/>
      <c r="J19" s="27"/>
      <c r="K19" s="145"/>
    </row>
    <row r="20" spans="2:11" ht="15" customHeight="1">
      <c r="B20" s="26"/>
      <c r="C20" s="27"/>
      <c r="D20" s="27"/>
      <c r="E20" s="27"/>
      <c r="F20" s="26"/>
      <c r="G20" s="27"/>
      <c r="H20" s="27"/>
      <c r="I20" s="27"/>
      <c r="J20" s="27"/>
      <c r="K20" s="145"/>
    </row>
    <row r="24" spans="1:8" ht="25.5" customHeight="1">
      <c r="A24" s="176"/>
      <c r="B24" s="176"/>
      <c r="C24" s="176"/>
      <c r="D24" s="176"/>
      <c r="E24" s="176"/>
      <c r="F24" s="176"/>
      <c r="G24" s="176"/>
      <c r="H24" s="176"/>
    </row>
    <row r="25" spans="1:8" ht="128.25" customHeight="1">
      <c r="A25" s="11"/>
      <c r="B25" s="11"/>
      <c r="C25" s="11"/>
      <c r="D25" s="11"/>
      <c r="E25" s="10"/>
      <c r="F25" s="12"/>
      <c r="G25" s="10"/>
      <c r="H25" s="13"/>
    </row>
    <row r="26" spans="1:5" ht="14.25">
      <c r="A26" s="14"/>
      <c r="B26" s="15"/>
      <c r="C26" s="15"/>
      <c r="D26" s="15"/>
      <c r="E26" s="16"/>
    </row>
    <row r="27" spans="1:5" ht="15.75" customHeight="1">
      <c r="A27" s="177"/>
      <c r="B27" s="177"/>
      <c r="C27" s="177"/>
      <c r="D27" s="177"/>
      <c r="E27" s="17"/>
    </row>
  </sheetData>
  <sheetProtection selectLockedCells="1" selectUnlockedCells="1"/>
  <mergeCells count="10">
    <mergeCell ref="A24:H24"/>
    <mergeCell ref="A27:D27"/>
    <mergeCell ref="B7:F7"/>
    <mergeCell ref="C9:E9"/>
    <mergeCell ref="F9:G9"/>
    <mergeCell ref="B12:K12"/>
    <mergeCell ref="H10:K10"/>
    <mergeCell ref="H9:K9"/>
    <mergeCell ref="G7:K7"/>
    <mergeCell ref="F10:G10"/>
  </mergeCells>
  <printOptions/>
  <pageMargins left="0.7" right="0.7" top="0.75" bottom="0.75" header="0.5118055555555555" footer="0.5118055555555555"/>
  <pageSetup fitToHeight="1" fitToWidth="1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90" zoomScaleNormal="90" zoomScalePageLayoutView="0" workbookViewId="0" topLeftCell="A1">
      <selection activeCell="L20" sqref="L20"/>
    </sheetView>
  </sheetViews>
  <sheetFormatPr defaultColWidth="9.140625" defaultRowHeight="15"/>
  <cols>
    <col min="1" max="1" width="9.140625" style="0" customWidth="1"/>
    <col min="2" max="2" width="14.28125" style="0" customWidth="1"/>
    <col min="3" max="9" width="12.00390625" style="0" customWidth="1"/>
    <col min="10" max="10" width="12.8515625" style="0" bestFit="1" customWidth="1"/>
    <col min="11" max="11" width="12.00390625" style="0" customWidth="1"/>
    <col min="12" max="12" width="13.42187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/>
      <c r="B2" s="1"/>
      <c r="C2" s="20"/>
      <c r="D2" s="20"/>
      <c r="E2" s="43"/>
      <c r="F2" s="197" t="s">
        <v>64</v>
      </c>
      <c r="G2" s="20"/>
      <c r="H2" s="20"/>
      <c r="I2" s="20"/>
      <c r="J2" s="1"/>
      <c r="K2" s="1"/>
      <c r="L2" s="1"/>
      <c r="M2" s="1"/>
    </row>
    <row r="3" spans="1:13" ht="18">
      <c r="A3" s="1"/>
      <c r="B3" s="1"/>
      <c r="C3" s="21"/>
      <c r="D3" s="21"/>
      <c r="E3" s="43"/>
      <c r="F3" s="197" t="s">
        <v>48</v>
      </c>
      <c r="G3" s="21"/>
      <c r="H3" s="21"/>
      <c r="I3" s="21"/>
      <c r="J3" s="1"/>
      <c r="K3" s="1"/>
      <c r="L3" s="1"/>
      <c r="M3" s="1"/>
    </row>
    <row r="4" spans="1:13" ht="15.75">
      <c r="A4" s="1"/>
      <c r="B4" s="1"/>
      <c r="C4" s="21"/>
      <c r="D4" s="21"/>
      <c r="E4" s="43"/>
      <c r="F4" s="21"/>
      <c r="G4" s="21"/>
      <c r="H4" s="21"/>
      <c r="I4" s="21"/>
      <c r="J4" s="1"/>
      <c r="K4" s="1"/>
      <c r="L4" s="1"/>
      <c r="M4" s="1"/>
    </row>
    <row r="5" spans="1:13" ht="15">
      <c r="A5" s="7"/>
      <c r="B5" s="7"/>
      <c r="C5" s="7"/>
      <c r="D5" s="7"/>
      <c r="E5" s="7"/>
      <c r="F5" s="7"/>
      <c r="G5" s="7"/>
      <c r="H5" s="7"/>
      <c r="I5" s="7"/>
      <c r="J5" s="1"/>
      <c r="K5" s="1"/>
      <c r="L5" s="1"/>
      <c r="M5" s="1"/>
    </row>
    <row r="6" spans="1:13" ht="15">
      <c r="A6" s="7"/>
      <c r="B6" s="7"/>
      <c r="C6" s="7"/>
      <c r="D6" s="7"/>
      <c r="E6" s="7"/>
      <c r="F6" s="7"/>
      <c r="G6" s="7"/>
      <c r="H6" s="7"/>
      <c r="I6" s="7"/>
      <c r="J6" s="1"/>
      <c r="K6" s="1"/>
      <c r="L6" s="1"/>
      <c r="M6" s="1"/>
    </row>
    <row r="7" spans="1:13" ht="15" customHeight="1">
      <c r="A7" s="8"/>
      <c r="B7" s="168" t="s">
        <v>72</v>
      </c>
      <c r="C7" s="168"/>
      <c r="D7" s="168"/>
      <c r="E7" s="168"/>
      <c r="F7" s="168"/>
      <c r="G7" s="195" t="s">
        <v>5</v>
      </c>
      <c r="H7" s="195"/>
      <c r="I7" s="195"/>
      <c r="J7" s="195"/>
      <c r="K7" s="195"/>
      <c r="L7" s="195"/>
      <c r="M7" s="1"/>
    </row>
    <row r="8" spans="1:13" ht="15">
      <c r="A8" s="1"/>
      <c r="B8" s="2"/>
      <c r="C8" s="2"/>
      <c r="D8" s="4"/>
      <c r="E8" s="5"/>
      <c r="F8" s="5"/>
      <c r="G8" s="5"/>
      <c r="H8" s="5"/>
      <c r="I8" s="5"/>
      <c r="J8" s="5"/>
      <c r="K8" s="5"/>
      <c r="L8" s="5"/>
      <c r="M8" s="1"/>
    </row>
    <row r="9" spans="1:13" ht="15">
      <c r="A9" s="1"/>
      <c r="B9" s="18" t="s">
        <v>6</v>
      </c>
      <c r="C9" s="179"/>
      <c r="D9" s="179"/>
      <c r="E9" s="179"/>
      <c r="F9" s="180" t="s">
        <v>7</v>
      </c>
      <c r="G9" s="180"/>
      <c r="H9" s="151"/>
      <c r="I9" s="151"/>
      <c r="J9" s="194"/>
      <c r="K9" s="194"/>
      <c r="L9" s="194"/>
      <c r="M9" s="1"/>
    </row>
    <row r="10" spans="1:13" ht="15">
      <c r="A10" s="1"/>
      <c r="B10" s="2"/>
      <c r="C10" s="2"/>
      <c r="D10" s="6"/>
      <c r="E10" s="6"/>
      <c r="F10" s="180" t="s">
        <v>8</v>
      </c>
      <c r="G10" s="180"/>
      <c r="H10" s="151"/>
      <c r="I10" s="151"/>
      <c r="J10" s="194"/>
      <c r="K10" s="194"/>
      <c r="L10" s="194"/>
      <c r="M10" s="1"/>
    </row>
    <row r="12" spans="1:10" ht="15">
      <c r="A12" t="s">
        <v>60</v>
      </c>
      <c r="B12" s="3"/>
      <c r="C12" s="32">
        <v>43641</v>
      </c>
      <c r="D12" s="33">
        <v>43642</v>
      </c>
      <c r="E12" s="33">
        <v>43643</v>
      </c>
      <c r="F12" s="33">
        <v>43644</v>
      </c>
      <c r="G12" s="152">
        <v>43645</v>
      </c>
      <c r="H12" s="153">
        <v>43646</v>
      </c>
      <c r="I12" s="153">
        <v>43647</v>
      </c>
      <c r="J12" s="36" t="s">
        <v>42</v>
      </c>
    </row>
    <row r="13" spans="2:10" ht="15">
      <c r="B13" s="34" t="s">
        <v>40</v>
      </c>
      <c r="C13" s="34"/>
      <c r="D13" s="34"/>
      <c r="E13" s="34"/>
      <c r="F13" s="34"/>
      <c r="G13" s="34"/>
      <c r="H13" s="34"/>
      <c r="I13" s="34"/>
      <c r="J13" s="85">
        <f>SUM(C13:G13)*18</f>
        <v>0</v>
      </c>
    </row>
    <row r="14" spans="2:10" ht="15">
      <c r="B14" s="34" t="s">
        <v>41</v>
      </c>
      <c r="C14" s="35" t="s">
        <v>43</v>
      </c>
      <c r="D14" s="34"/>
      <c r="E14" s="34"/>
      <c r="F14" s="34"/>
      <c r="G14" s="34"/>
      <c r="H14" s="34"/>
      <c r="I14" s="34"/>
      <c r="J14" s="85">
        <f>SUM(C14:G14)*13</f>
        <v>0</v>
      </c>
    </row>
    <row r="15" spans="2:10" ht="15">
      <c r="B15" s="148"/>
      <c r="C15" s="149"/>
      <c r="D15" s="148"/>
      <c r="E15" s="146"/>
      <c r="F15" s="146"/>
      <c r="G15" s="146"/>
      <c r="H15" s="146"/>
      <c r="I15" s="146"/>
      <c r="J15" s="147"/>
    </row>
    <row r="16" spans="2:10" ht="15">
      <c r="B16" s="148"/>
      <c r="C16" s="149"/>
      <c r="D16" s="148"/>
      <c r="E16" s="146"/>
      <c r="F16" s="146"/>
      <c r="G16" s="146"/>
      <c r="H16" s="146"/>
      <c r="I16" s="146"/>
      <c r="J16" s="147"/>
    </row>
    <row r="17" spans="2:4" ht="15">
      <c r="B17" s="150"/>
      <c r="C17" s="150"/>
      <c r="D17" s="150"/>
    </row>
    <row r="18" spans="1:10" ht="15">
      <c r="A18" t="s">
        <v>61</v>
      </c>
      <c r="B18" s="3"/>
      <c r="C18" s="32">
        <v>43641</v>
      </c>
      <c r="D18" s="33">
        <v>43642</v>
      </c>
      <c r="E18" s="33">
        <v>43643</v>
      </c>
      <c r="F18" s="33">
        <v>43644</v>
      </c>
      <c r="G18" s="152">
        <v>43645</v>
      </c>
      <c r="H18" s="153">
        <v>43646</v>
      </c>
      <c r="I18" s="153">
        <v>43647</v>
      </c>
      <c r="J18" s="36" t="s">
        <v>42</v>
      </c>
    </row>
    <row r="19" spans="2:10" ht="15">
      <c r="B19" s="34" t="s">
        <v>40</v>
      </c>
      <c r="C19" s="34"/>
      <c r="D19" s="34"/>
      <c r="E19" s="34"/>
      <c r="F19" s="34"/>
      <c r="G19" s="34"/>
      <c r="H19" s="34"/>
      <c r="I19" s="34"/>
      <c r="J19" s="85">
        <f>SUM(C19:G19)*15</f>
        <v>0</v>
      </c>
    </row>
    <row r="20" spans="2:10" ht="15">
      <c r="B20" s="34" t="s">
        <v>41</v>
      </c>
      <c r="C20" s="35" t="s">
        <v>43</v>
      </c>
      <c r="D20" s="34"/>
      <c r="E20" s="34"/>
      <c r="F20" s="34"/>
      <c r="G20" s="34"/>
      <c r="H20" s="34"/>
      <c r="I20" s="34"/>
      <c r="J20" s="85">
        <f>SUM(C20:G20)*13</f>
        <v>0</v>
      </c>
    </row>
    <row r="24" spans="1:10" ht="15">
      <c r="A24" t="s">
        <v>62</v>
      </c>
      <c r="B24" s="3"/>
      <c r="C24" s="32">
        <v>43641</v>
      </c>
      <c r="D24" s="33">
        <v>43642</v>
      </c>
      <c r="E24" s="33">
        <v>43643</v>
      </c>
      <c r="F24" s="33">
        <v>43644</v>
      </c>
      <c r="G24" s="152">
        <v>43645</v>
      </c>
      <c r="H24" s="153">
        <v>43646</v>
      </c>
      <c r="I24" s="153">
        <v>43647</v>
      </c>
      <c r="J24" s="36" t="s">
        <v>42</v>
      </c>
    </row>
    <row r="25" spans="2:10" ht="15">
      <c r="B25" s="34" t="s">
        <v>40</v>
      </c>
      <c r="C25" s="34"/>
      <c r="D25" s="34"/>
      <c r="E25" s="34"/>
      <c r="F25" s="34"/>
      <c r="G25" s="34"/>
      <c r="H25" s="34"/>
      <c r="I25" s="34"/>
      <c r="J25" s="85">
        <f>SUM(C25:G25)*20</f>
        <v>0</v>
      </c>
    </row>
  </sheetData>
  <sheetProtection/>
  <mergeCells count="7">
    <mergeCell ref="F10:G10"/>
    <mergeCell ref="J10:L10"/>
    <mergeCell ref="B7:F7"/>
    <mergeCell ref="G7:L7"/>
    <mergeCell ref="C9:E9"/>
    <mergeCell ref="F9:G9"/>
    <mergeCell ref="J9:L9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Hoesl</dc:creator>
  <cp:keywords/>
  <dc:description/>
  <cp:lastModifiedBy>alla_h</cp:lastModifiedBy>
  <cp:lastPrinted>2018-03-22T08:05:06Z</cp:lastPrinted>
  <dcterms:created xsi:type="dcterms:W3CDTF">2018-01-08T12:43:38Z</dcterms:created>
  <dcterms:modified xsi:type="dcterms:W3CDTF">2019-05-06T09:34:37Z</dcterms:modified>
  <cp:category/>
  <cp:version/>
  <cp:contentType/>
  <cp:contentStatus/>
</cp:coreProperties>
</file>