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20112" windowHeight="7968"/>
  </bookViews>
  <sheets>
    <sheet name="forms" sheetId="1" r:id="rId1"/>
    <sheet name="invoice" sheetId="2" r:id="rId2"/>
  </sheets>
  <definedNames>
    <definedName name="_xlnm.Print_Area" localSheetId="0">forms!$A$4:$L$40</definedName>
  </definedNames>
  <calcPr calcId="145621"/>
</workbook>
</file>

<file path=xl/calcChain.xml><?xml version="1.0" encoding="utf-8"?>
<calcChain xmlns="http://schemas.openxmlformats.org/spreadsheetml/2006/main">
  <c r="K35" i="1" l="1"/>
  <c r="I33" i="1" l="1"/>
  <c r="I32" i="1"/>
  <c r="I31" i="1"/>
  <c r="I30" i="1"/>
  <c r="I29" i="1"/>
  <c r="I28" i="1"/>
  <c r="I27" i="1"/>
  <c r="I26" i="1"/>
  <c r="I25" i="1"/>
  <c r="I24" i="1"/>
  <c r="I23" i="1"/>
  <c r="J31" i="2" l="1"/>
  <c r="D25" i="1"/>
  <c r="D21" i="2" s="1"/>
  <c r="C32" i="2"/>
  <c r="I29" i="2"/>
  <c r="E29" i="2"/>
  <c r="C29" i="2"/>
  <c r="B29" i="2"/>
  <c r="A29" i="2"/>
  <c r="I28" i="2"/>
  <c r="E28" i="2"/>
  <c r="C28" i="2"/>
  <c r="B28" i="2"/>
  <c r="A28" i="2"/>
  <c r="I27" i="2"/>
  <c r="E27" i="2"/>
  <c r="C27" i="2"/>
  <c r="B27" i="2"/>
  <c r="A27" i="2"/>
  <c r="I26" i="2"/>
  <c r="E26" i="2"/>
  <c r="C26" i="2"/>
  <c r="B26" i="2"/>
  <c r="A26" i="2"/>
  <c r="I25" i="2"/>
  <c r="E25" i="2"/>
  <c r="C25" i="2"/>
  <c r="B25" i="2"/>
  <c r="A25" i="2"/>
  <c r="I24" i="2"/>
  <c r="E24" i="2"/>
  <c r="C24" i="2"/>
  <c r="B24" i="2"/>
  <c r="A24" i="2"/>
  <c r="I23" i="2"/>
  <c r="E23" i="2"/>
  <c r="C23" i="2"/>
  <c r="B23" i="2"/>
  <c r="A23" i="2"/>
  <c r="I22" i="2"/>
  <c r="E22" i="2"/>
  <c r="C22" i="2"/>
  <c r="B22" i="2"/>
  <c r="A22" i="2"/>
  <c r="I21" i="2"/>
  <c r="E21" i="2"/>
  <c r="C21" i="2"/>
  <c r="B21" i="2"/>
  <c r="A21" i="2"/>
  <c r="I20" i="2"/>
  <c r="E20" i="2"/>
  <c r="C20" i="2"/>
  <c r="B20" i="2"/>
  <c r="A20" i="2"/>
  <c r="I19" i="2"/>
  <c r="E19" i="2"/>
  <c r="C19" i="2"/>
  <c r="H17" i="2"/>
  <c r="G17" i="2"/>
  <c r="F17" i="2"/>
  <c r="E17" i="2"/>
  <c r="D17" i="2"/>
  <c r="C17" i="2"/>
  <c r="B17" i="2"/>
  <c r="A12" i="2"/>
  <c r="A11" i="2"/>
  <c r="H29" i="2"/>
  <c r="H28" i="2"/>
  <c r="H27" i="2"/>
  <c r="H26" i="2"/>
  <c r="H25" i="2"/>
  <c r="H24" i="2"/>
  <c r="H23" i="2"/>
  <c r="H22" i="2"/>
  <c r="H21" i="2"/>
  <c r="H20" i="2"/>
  <c r="H19" i="2"/>
  <c r="F33" i="1"/>
  <c r="F32" i="1"/>
  <c r="F31" i="1"/>
  <c r="F30" i="1"/>
  <c r="F29" i="1"/>
  <c r="G29" i="1" s="1"/>
  <c r="F28" i="1"/>
  <c r="F27" i="1"/>
  <c r="F26" i="1"/>
  <c r="F25" i="1"/>
  <c r="F24" i="1"/>
  <c r="D33" i="1"/>
  <c r="D29" i="2" s="1"/>
  <c r="D32" i="1"/>
  <c r="D28" i="2" s="1"/>
  <c r="D29" i="1"/>
  <c r="D25" i="2" s="1"/>
  <c r="D28" i="1"/>
  <c r="D24" i="2" s="1"/>
  <c r="F23" i="2" l="1"/>
  <c r="G27" i="1"/>
  <c r="G23" i="2" s="1"/>
  <c r="F27" i="2"/>
  <c r="G31" i="1"/>
  <c r="K31" i="1" s="1"/>
  <c r="J27" i="2" s="1"/>
  <c r="F20" i="2"/>
  <c r="G24" i="1"/>
  <c r="G20" i="2" s="1"/>
  <c r="F24" i="2"/>
  <c r="G28" i="1"/>
  <c r="G24" i="2" s="1"/>
  <c r="F28" i="2"/>
  <c r="G32" i="1"/>
  <c r="G28" i="2" s="1"/>
  <c r="F21" i="2"/>
  <c r="G25" i="1"/>
  <c r="G21" i="2" s="1"/>
  <c r="F22" i="2"/>
  <c r="G26" i="1"/>
  <c r="K26" i="1" s="1"/>
  <c r="J22" i="2" s="1"/>
  <c r="F26" i="2"/>
  <c r="G30" i="1"/>
  <c r="G26" i="2" s="1"/>
  <c r="F29" i="2"/>
  <c r="G33" i="1"/>
  <c r="G29" i="2" s="1"/>
  <c r="G25" i="2"/>
  <c r="F25" i="2"/>
  <c r="K25" i="1" l="1"/>
  <c r="J21" i="2" s="1"/>
  <c r="G22" i="2"/>
  <c r="G27" i="2"/>
  <c r="K29" i="1"/>
  <c r="J25" i="2" s="1"/>
  <c r="K33" i="1"/>
  <c r="J29" i="2" s="1"/>
  <c r="K28" i="1"/>
  <c r="J24" i="2" s="1"/>
  <c r="K32" i="1"/>
  <c r="J28" i="2" s="1"/>
  <c r="K27" i="1"/>
  <c r="J23" i="2" s="1"/>
  <c r="K30" i="1"/>
  <c r="J26" i="2" s="1"/>
  <c r="K24" i="1"/>
  <c r="J20" i="2" s="1"/>
  <c r="A18" i="2"/>
  <c r="A17" i="2"/>
  <c r="A19" i="2"/>
  <c r="D31" i="1"/>
  <c r="D27" i="2" s="1"/>
  <c r="D30" i="1"/>
  <c r="D26" i="2" s="1"/>
  <c r="D27" i="1"/>
  <c r="D23" i="2" s="1"/>
  <c r="D26" i="1"/>
  <c r="D22" i="2" s="1"/>
  <c r="B44" i="1" l="1"/>
  <c r="B45" i="1" s="1"/>
  <c r="B46" i="1" l="1"/>
  <c r="C43" i="1"/>
  <c r="B47" i="1"/>
  <c r="B48" i="1" s="1"/>
  <c r="C44" i="1"/>
  <c r="C45" i="1" s="1"/>
  <c r="C46" i="1" s="1"/>
  <c r="C47" i="1" s="1"/>
  <c r="C48" i="1" s="1"/>
  <c r="C49" i="1" s="1"/>
  <c r="D24" i="1"/>
  <c r="D20" i="2" s="1"/>
  <c r="D23" i="1"/>
  <c r="D19" i="2" s="1"/>
  <c r="F23" i="1"/>
  <c r="G23" i="1" s="1"/>
  <c r="B19" i="2"/>
  <c r="C15" i="2"/>
  <c r="C14" i="2"/>
  <c r="F14" i="2"/>
  <c r="F19" i="2" l="1"/>
  <c r="G19" i="2"/>
  <c r="K23" i="1"/>
  <c r="J34" i="1" l="1"/>
  <c r="J19" i="2"/>
  <c r="J37" i="1" l="1"/>
  <c r="I30" i="2"/>
  <c r="I33" i="2" l="1"/>
  <c r="C36" i="2" s="1"/>
</calcChain>
</file>

<file path=xl/sharedStrings.xml><?xml version="1.0" encoding="utf-8"?>
<sst xmlns="http://schemas.openxmlformats.org/spreadsheetml/2006/main" count="77" uniqueCount="60">
  <si>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</si>
  <si>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</si>
  <si>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</si>
  <si>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</si>
  <si>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</si>
  <si>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</si>
  <si>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</si>
  <si>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</si>
  <si>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</si>
  <si>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</si>
  <si>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</si>
  <si>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</si>
  <si>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</si>
  <si>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</si>
  <si>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</si>
  <si>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</si>
  <si>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</si>
  <si>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</si>
  <si>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</si>
  <si>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</si>
  <si>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</si>
  <si>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</si>
  <si>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</si>
  <si>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</si>
  <si>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</si>
  <si>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</si>
  <si>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</si>
  <si>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</si>
  <si>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</si>
  <si>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</si>
  <si>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</si>
  <si>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</si>
  <si>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</si>
  <si>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</si>
  <si>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</si>
  <si>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</si>
  <si>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</si>
  <si>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</si>
  <si>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</si>
  <si>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</si>
  <si>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</si>
  <si>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>ACCOMMODATION</t>
  </si>
  <si>
    <t xml:space="preserve">181 060 351/0600
</t>
  </si>
  <si>
    <t>HOTEL</t>
  </si>
  <si>
    <t xml:space="preserve">Nymburk - Czech Republic </t>
  </si>
  <si>
    <t>OSTROV</t>
  </si>
  <si>
    <t>SPORT CENTER</t>
  </si>
  <si>
    <t>EJU fee</t>
  </si>
  <si>
    <t>YES</t>
  </si>
  <si>
    <t>NO</t>
  </si>
  <si>
    <t>Transport from/to Prague?</t>
  </si>
  <si>
    <t>SUBTOTAL</t>
  </si>
  <si>
    <t>Subtotal</t>
  </si>
  <si>
    <t>Names of the EJU Supported Athletes:</t>
  </si>
  <si>
    <t>Transport from/to Prague</t>
  </si>
  <si>
    <t xml:space="preserve"> EJU supported Athletes</t>
  </si>
  <si>
    <t>To be deducted for the EJU supported Athletes</t>
  </si>
  <si>
    <t>OTC Going for Gold</t>
  </si>
  <si>
    <t>6 - 12 March 2017</t>
  </si>
  <si>
    <t>MONETA MONEY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</si>
</sst>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d/m;@"/>
    <numFmt numFmtId="166" formatCode="h:mm;@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24"/>
      <color theme="1"/>
      <name val="Tahoma"/>
      <family val="2"/>
      <charset val="238"/>
    </font>
    <font>
      <b/>
      <sz val="1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Protection="1">
      <protection hidden="1"/>
    </xf>
    <xf numFmtId="49" fontId="10" fillId="0" borderId="0" xfId="0" applyNumberFormat="1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4" fillId="0" borderId="7" xfId="0" applyFont="1" applyBorder="1" applyProtection="1">
      <protection hidden="1"/>
    </xf>
    <xf numFmtId="0" fontId="15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6" fillId="0" borderId="0" xfId="0" applyFont="1" applyProtection="1">
      <protection hidden="1"/>
    </xf>
    <xf numFmtId="0" fontId="18" fillId="0" borderId="15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0" fontId="10" fillId="0" borderId="0" xfId="0" applyNumberFormat="1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18" fillId="0" borderId="16" xfId="0" applyFont="1" applyBorder="1" applyAlignment="1" applyProtection="1">
      <protection hidden="1"/>
    </xf>
    <xf numFmtId="0" fontId="18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9" fillId="0" borderId="0" xfId="0" applyFont="1" applyBorder="1" applyAlignment="1" applyProtection="1">
      <protection hidden="1"/>
    </xf>
    <xf numFmtId="0" fontId="19" fillId="0" borderId="16" xfId="0" applyFont="1" applyBorder="1" applyAlignment="1" applyProtection="1">
      <protection hidden="1"/>
    </xf>
    <xf numFmtId="0" fontId="18" fillId="0" borderId="12" xfId="0" applyFont="1" applyBorder="1" applyAlignment="1" applyProtection="1">
      <protection hidden="1"/>
    </xf>
    <xf numFmtId="0" fontId="18" fillId="0" borderId="13" xfId="0" applyFont="1" applyBorder="1" applyAlignment="1" applyProtection="1">
      <protection hidden="1"/>
    </xf>
    <xf numFmtId="0" fontId="18" fillId="0" borderId="13" xfId="0" applyFont="1" applyBorder="1" applyProtection="1">
      <protection hidden="1"/>
    </xf>
    <xf numFmtId="0" fontId="10" fillId="0" borderId="13" xfId="0" applyNumberFormat="1" applyFont="1" applyBorder="1" applyAlignment="1" applyProtection="1">
      <alignment vertical="center"/>
      <protection hidden="1"/>
    </xf>
    <xf numFmtId="0" fontId="18" fillId="0" borderId="14" xfId="0" applyFont="1" applyBorder="1" applyAlignment="1" applyProtection="1">
      <protection hidden="1"/>
    </xf>
    <xf numFmtId="0" fontId="21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8" fillId="3" borderId="0" xfId="0" applyFont="1" applyFill="1" applyBorder="1" applyAlignment="1" applyProtection="1">
      <protection hidden="1"/>
    </xf>
    <xf numFmtId="0" fontId="18" fillId="3" borderId="16" xfId="0" applyFont="1" applyFill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18" fillId="3" borderId="15" xfId="0" applyFont="1" applyFill="1" applyBorder="1" applyAlignment="1" applyProtection="1">
      <protection hidden="1"/>
    </xf>
    <xf numFmtId="0" fontId="18" fillId="3" borderId="0" xfId="0" applyFont="1" applyFill="1" applyBorder="1" applyProtection="1">
      <protection hidden="1"/>
    </xf>
    <xf numFmtId="0" fontId="10" fillId="3" borderId="0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2" borderId="5" xfId="0" applyNumberFormat="1" applyFont="1" applyFill="1" applyBorder="1" applyAlignment="1" applyProtection="1">
      <alignment vertical="center"/>
      <protection locked="0" hidden="1"/>
    </xf>
    <xf numFmtId="0" fontId="13" fillId="3" borderId="0" xfId="0" applyFont="1" applyFill="1" applyAlignment="1" applyProtection="1">
      <protection hidden="1"/>
    </xf>
    <xf numFmtId="0" fontId="4" fillId="3" borderId="0" xfId="0" applyFont="1" applyFill="1" applyAlignment="1" applyProtection="1">
      <alignment vertical="center"/>
      <protection locked="0" hidden="1"/>
    </xf>
    <xf numFmtId="0" fontId="24" fillId="0" borderId="0" xfId="0" applyFont="1" applyAlignment="1" applyProtection="1">
      <protection hidden="1"/>
    </xf>
    <xf numFmtId="0" fontId="23" fillId="0" borderId="0" xfId="0" applyFont="1" applyAlignment="1" applyProtection="1">
      <protection hidden="1"/>
    </xf>
    <xf numFmtId="166" fontId="0" fillId="2" borderId="1" xfId="0" applyNumberForma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vertical="center" wrapText="1"/>
      <protection hidden="1"/>
    </xf>
    <xf numFmtId="165" fontId="1" fillId="2" borderId="5" xfId="0" applyNumberFormat="1" applyFont="1" applyFill="1" applyBorder="1" applyAlignment="1" applyProtection="1">
      <alignment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Protection="1">
      <protection hidden="1"/>
    </xf>
    <xf numFmtId="0" fontId="1" fillId="0" borderId="1" xfId="0" applyNumberFormat="1" applyFont="1" applyBorder="1" applyAlignment="1" applyProtection="1">
      <alignment horizontal="center" wrapText="1"/>
      <protection hidden="1"/>
    </xf>
    <xf numFmtId="164" fontId="1" fillId="2" borderId="1" xfId="0" applyNumberFormat="1" applyFont="1" applyFill="1" applyBorder="1" applyAlignment="1" applyProtection="1">
      <alignment vertical="center" wrapText="1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4" fontId="1" fillId="3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 vertical="center" wrapText="1"/>
      <protection hidden="1"/>
    </xf>
    <xf numFmtId="164" fontId="22" fillId="0" borderId="1" xfId="0" applyNumberFormat="1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14" fillId="0" borderId="9" xfId="0" applyNumberFormat="1" applyFont="1" applyBorder="1" applyAlignment="1" applyProtection="1">
      <alignment horizontal="center"/>
      <protection hidden="1"/>
    </xf>
    <xf numFmtId="164" fontId="14" fillId="0" borderId="10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1" fontId="8" fillId="0" borderId="0" xfId="0" applyNumberFormat="1" applyFont="1" applyAlignment="1" applyProtection="1">
      <alignment horizontal="left"/>
      <protection hidden="1"/>
    </xf>
    <xf numFmtId="14" fontId="8" fillId="0" borderId="0" xfId="0" applyNumberFormat="1" applyFont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64" fontId="22" fillId="3" borderId="1" xfId="0" applyNumberFormat="1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locked="0" hidden="1"/>
    </xf>
    <xf numFmtId="0" fontId="22" fillId="3" borderId="5" xfId="0" applyFont="1" applyFill="1" applyBorder="1" applyAlignment="1" applyProtection="1">
      <alignment horizontal="center" wrapText="1"/>
      <protection hidden="1"/>
    </xf>
    <xf numFmtId="0" fontId="22" fillId="3" borderId="6" xfId="0" applyFont="1" applyFill="1" applyBorder="1" applyAlignment="1" applyProtection="1">
      <alignment horizontal="center" wrapText="1"/>
      <protection hidden="1"/>
    </xf>
    <xf numFmtId="0" fontId="22" fillId="3" borderId="4" xfId="0" applyFont="1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10</xdr:col>
      <xdr:colOff>0</xdr:colOff>
      <xdr:row>4</xdr:row>
      <xdr:rowOff>7620</xdr:rowOff>
    </xdr:to>
    <xdr:pic>
      <xdr:nvPicPr>
        <xdr:cNvPr id="4" name="obrázek 2" descr="Logo for Letterhead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8191500" cy="8553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200025</xdr:colOff>
      <xdr:row>0</xdr:row>
      <xdr:rowOff>38100</xdr:rowOff>
    </xdr:from>
    <xdr:to>
      <xdr:col>9</xdr:col>
      <xdr:colOff>497840</xdr:colOff>
      <xdr:row>4</xdr:row>
      <xdr:rowOff>88265</xdr:rowOff>
    </xdr:to>
    <xdr:pic>
      <xdr:nvPicPr>
        <xdr:cNvPr id="5" name="obrázek 5" descr="CSJu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72325" y="38100"/>
          <a:ext cx="907415" cy="9074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35</xdr:row>
      <xdr:rowOff>295275</xdr:rowOff>
    </xdr:from>
    <xdr:to>
      <xdr:col>6</xdr:col>
      <xdr:colOff>609600</xdr:colOff>
      <xdr:row>38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33</xdr:row>
      <xdr:rowOff>28575</xdr:rowOff>
    </xdr:from>
    <xdr:to>
      <xdr:col>9</xdr:col>
      <xdr:colOff>314325</xdr:colOff>
      <xdr:row>38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1"/>
  <sheetViews>
    <sheetView showZeros="0" tabSelected="1" workbookViewId="0">
      <selection activeCell="B10" sqref="B10:J10"/>
    </sheetView>
  </sheetViews>
  <sheetFormatPr defaultColWidth="9.109375" defaultRowHeight="14.4" x14ac:dyDescent="0.3"/>
  <cols>
    <col min="1" max="1" width="27" style="1" customWidth="1"/>
    <col min="2" max="4" width="9.109375" style="1"/>
    <col min="5" max="5" width="22.6640625" style="1" bestFit="1" customWidth="1"/>
    <col min="6" max="11" width="9.109375" style="1"/>
    <col min="12" max="12" width="17.44140625" style="1" customWidth="1"/>
    <col min="13" max="16384" width="9.109375" style="1"/>
  </cols>
  <sheetData>
    <row r="4" spans="1:12" ht="22.2" x14ac:dyDescent="0.35">
      <c r="K4" s="51"/>
      <c r="L4" s="41"/>
    </row>
    <row r="5" spans="1:12" ht="29.4" x14ac:dyDescent="0.45">
      <c r="A5" s="72" t="s">
        <v>57</v>
      </c>
      <c r="B5" s="72"/>
      <c r="C5" s="72"/>
      <c r="D5" s="72"/>
      <c r="E5" s="72"/>
      <c r="F5" s="72"/>
      <c r="G5" s="72"/>
      <c r="H5" s="72"/>
      <c r="I5" s="72"/>
      <c r="J5" s="72"/>
      <c r="K5" s="52"/>
      <c r="L5" s="2"/>
    </row>
    <row r="6" spans="1:12" ht="29.4" x14ac:dyDescent="0.45">
      <c r="A6" s="72" t="s">
        <v>44</v>
      </c>
      <c r="B6" s="72"/>
      <c r="C6" s="72"/>
      <c r="D6" s="72"/>
      <c r="E6" s="72"/>
      <c r="F6" s="72"/>
      <c r="G6" s="72"/>
      <c r="H6" s="72"/>
      <c r="I6" s="72"/>
      <c r="J6" s="72"/>
      <c r="K6" s="52"/>
      <c r="L6" s="36"/>
    </row>
    <row r="7" spans="1:12" ht="29.4" x14ac:dyDescent="0.45">
      <c r="A7" s="72" t="s">
        <v>58</v>
      </c>
      <c r="B7" s="72"/>
      <c r="C7" s="72"/>
      <c r="D7" s="72"/>
      <c r="E7" s="72"/>
      <c r="F7" s="72"/>
      <c r="G7" s="72"/>
      <c r="H7" s="72"/>
      <c r="I7" s="72"/>
      <c r="J7" s="72"/>
      <c r="K7" s="52"/>
      <c r="L7" s="36"/>
    </row>
    <row r="8" spans="1:12" ht="17.399999999999999" x14ac:dyDescent="0.3">
      <c r="A8" s="92" t="s">
        <v>21</v>
      </c>
      <c r="B8" s="92"/>
      <c r="C8" s="92"/>
      <c r="D8" s="92"/>
      <c r="E8" s="92"/>
      <c r="F8" s="92"/>
      <c r="G8" s="92"/>
      <c r="H8" s="92"/>
      <c r="I8" s="92"/>
      <c r="J8" s="92"/>
      <c r="K8" s="49"/>
      <c r="L8" s="49"/>
    </row>
    <row r="9" spans="1:12" ht="17.399999999999999" x14ac:dyDescent="0.3">
      <c r="A9" s="2"/>
      <c r="B9" s="2"/>
      <c r="C9" s="2"/>
      <c r="D9" s="36"/>
      <c r="E9" s="2"/>
      <c r="F9" s="2"/>
      <c r="G9" s="2"/>
      <c r="H9" s="2"/>
      <c r="I9" s="2"/>
      <c r="J9" s="36"/>
      <c r="K9" s="2"/>
      <c r="L9" s="2"/>
    </row>
    <row r="10" spans="1:12" ht="27" customHeight="1" x14ac:dyDescent="0.3">
      <c r="A10" s="2" t="s">
        <v>17</v>
      </c>
      <c r="B10" s="71"/>
      <c r="C10" s="71"/>
      <c r="D10" s="71"/>
      <c r="E10" s="71"/>
      <c r="F10" s="71"/>
      <c r="G10" s="71"/>
      <c r="H10" s="71"/>
      <c r="I10" s="71"/>
      <c r="J10" s="71"/>
      <c r="K10" s="50"/>
      <c r="L10" s="50"/>
    </row>
    <row r="11" spans="1:12" ht="17.399999999999999" x14ac:dyDescent="0.3">
      <c r="B11" s="2"/>
      <c r="C11" s="2"/>
      <c r="D11" s="36"/>
      <c r="E11" s="2"/>
      <c r="F11" s="2"/>
      <c r="G11" s="2"/>
      <c r="H11" s="2"/>
      <c r="I11" s="2"/>
      <c r="J11" s="36"/>
      <c r="K11" s="2"/>
      <c r="L11" s="2"/>
    </row>
    <row r="12" spans="1:12" ht="18" customHeight="1" x14ac:dyDescent="0.3">
      <c r="A12" s="78" t="s">
        <v>9</v>
      </c>
      <c r="B12" s="77" t="s">
        <v>0</v>
      </c>
      <c r="C12" s="77" t="s">
        <v>10</v>
      </c>
      <c r="D12" s="75" t="s">
        <v>11</v>
      </c>
      <c r="E12" s="77" t="s">
        <v>13</v>
      </c>
      <c r="F12" s="81" t="s">
        <v>1</v>
      </c>
      <c r="G12" s="75" t="s">
        <v>12</v>
      </c>
      <c r="H12" s="77" t="s">
        <v>11</v>
      </c>
      <c r="I12" s="77" t="s">
        <v>13</v>
      </c>
      <c r="J12" s="77"/>
    </row>
    <row r="13" spans="1:12" ht="18" customHeight="1" x14ac:dyDescent="0.3">
      <c r="A13" s="79"/>
      <c r="B13" s="77"/>
      <c r="C13" s="77"/>
      <c r="D13" s="76"/>
      <c r="E13" s="77"/>
      <c r="F13" s="82"/>
      <c r="G13" s="76"/>
      <c r="H13" s="77"/>
      <c r="I13" s="77"/>
      <c r="J13" s="77"/>
    </row>
    <row r="14" spans="1:12" ht="18" customHeight="1" x14ac:dyDescent="0.3">
      <c r="A14" s="79"/>
      <c r="B14" s="55"/>
      <c r="C14" s="53"/>
      <c r="D14" s="68"/>
      <c r="E14" s="10"/>
      <c r="F14" s="48"/>
      <c r="G14" s="53"/>
      <c r="H14" s="67"/>
      <c r="I14" s="91"/>
      <c r="J14" s="91"/>
    </row>
    <row r="15" spans="1:12" ht="18" customHeight="1" x14ac:dyDescent="0.3">
      <c r="A15" s="79"/>
      <c r="B15" s="55"/>
      <c r="C15" s="53"/>
      <c r="D15" s="69"/>
      <c r="E15" s="10"/>
      <c r="F15" s="48"/>
      <c r="G15" s="53"/>
      <c r="H15" s="69"/>
      <c r="I15" s="91"/>
      <c r="J15" s="91"/>
    </row>
    <row r="16" spans="1:12" ht="18" customHeight="1" x14ac:dyDescent="0.3">
      <c r="A16" s="79"/>
      <c r="B16" s="55"/>
      <c r="C16" s="53"/>
      <c r="D16" s="10"/>
      <c r="E16" s="10"/>
      <c r="F16" s="48"/>
      <c r="G16" s="53"/>
      <c r="H16" s="10"/>
      <c r="I16" s="91"/>
      <c r="J16" s="91"/>
    </row>
    <row r="17" spans="1:14" ht="18" customHeight="1" x14ac:dyDescent="0.3">
      <c r="A17" s="79"/>
      <c r="B17" s="55"/>
      <c r="C17" s="53"/>
      <c r="D17" s="10"/>
      <c r="E17" s="10"/>
      <c r="F17" s="48"/>
      <c r="G17" s="53"/>
      <c r="H17" s="10"/>
      <c r="I17" s="91"/>
      <c r="J17" s="91"/>
    </row>
    <row r="18" spans="1:14" ht="18" customHeight="1" x14ac:dyDescent="0.3">
      <c r="A18" s="80"/>
      <c r="B18" s="55"/>
      <c r="C18" s="53"/>
      <c r="D18" s="10"/>
      <c r="E18" s="10"/>
      <c r="F18" s="48"/>
      <c r="G18" s="53"/>
      <c r="H18" s="10"/>
      <c r="I18" s="91"/>
      <c r="J18" s="91"/>
    </row>
    <row r="19" spans="1:14" ht="17.399999999999999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2"/>
    </row>
    <row r="20" spans="1:14" ht="18" x14ac:dyDescent="0.35">
      <c r="A20" s="35" t="s">
        <v>41</v>
      </c>
    </row>
    <row r="21" spans="1:14" ht="22.5" customHeight="1" x14ac:dyDescent="0.3">
      <c r="A21" s="5" t="s">
        <v>43</v>
      </c>
      <c r="B21" s="81" t="s">
        <v>0</v>
      </c>
      <c r="C21" s="81" t="s">
        <v>1</v>
      </c>
      <c r="D21" s="75" t="s">
        <v>5</v>
      </c>
      <c r="E21" s="75" t="s">
        <v>6</v>
      </c>
      <c r="F21" s="75" t="s">
        <v>2</v>
      </c>
      <c r="G21" s="75" t="s">
        <v>8</v>
      </c>
      <c r="H21" s="75" t="s">
        <v>50</v>
      </c>
      <c r="I21" s="75" t="s">
        <v>54</v>
      </c>
      <c r="J21" s="75" t="s">
        <v>47</v>
      </c>
      <c r="K21" s="77" t="s">
        <v>3</v>
      </c>
    </row>
    <row r="22" spans="1:14" ht="22.5" customHeight="1" x14ac:dyDescent="0.3">
      <c r="A22" s="38" t="s">
        <v>46</v>
      </c>
      <c r="B22" s="93"/>
      <c r="C22" s="82"/>
      <c r="D22" s="76"/>
      <c r="E22" s="76"/>
      <c r="F22" s="76"/>
      <c r="G22" s="76"/>
      <c r="H22" s="76"/>
      <c r="I22" s="76"/>
      <c r="J22" s="76"/>
      <c r="K22" s="77"/>
    </row>
    <row r="23" spans="1:14" x14ac:dyDescent="0.3">
      <c r="A23" s="54" t="s">
        <v>4</v>
      </c>
      <c r="B23" s="55"/>
      <c r="C23" s="48"/>
      <c r="D23" s="56">
        <f>+E23</f>
        <v>0</v>
      </c>
      <c r="E23" s="57"/>
      <c r="F23" s="58">
        <f t="shared" ref="F23:F33" si="0">+C23-B23</f>
        <v>0</v>
      </c>
      <c r="G23" s="59">
        <f>IF(E23=0,0,IF($A$22="OSTROV",105, IF(F23&lt;4,95,85)))</f>
        <v>0</v>
      </c>
      <c r="H23" s="60"/>
      <c r="I23" s="70">
        <f>IF(H23="YES",20*E23,0)</f>
        <v>0</v>
      </c>
      <c r="J23" s="61"/>
      <c r="K23" s="62">
        <f>+E23*F23*G23+I23+J23</f>
        <v>0</v>
      </c>
    </row>
    <row r="24" spans="1:14" x14ac:dyDescent="0.3">
      <c r="A24" s="54" t="s">
        <v>4</v>
      </c>
      <c r="B24" s="55"/>
      <c r="C24" s="48"/>
      <c r="D24" s="56">
        <f t="shared" ref="D24:D25" si="1">+E24</f>
        <v>0</v>
      </c>
      <c r="E24" s="57"/>
      <c r="F24" s="58">
        <f t="shared" si="0"/>
        <v>0</v>
      </c>
      <c r="G24" s="59">
        <f t="shared" ref="G24:G25" si="2">IF(E24=0,0,IF($A$22="OSTROV",105, IF(F24&lt;4,95,85)))</f>
        <v>0</v>
      </c>
      <c r="H24" s="60"/>
      <c r="I24" s="70">
        <f t="shared" ref="I24:I33" si="3">IF(H24="YES",20*E24,0)</f>
        <v>0</v>
      </c>
      <c r="J24" s="61"/>
      <c r="K24" s="62">
        <f t="shared" ref="K24:K33" si="4">+E24*F24*G24+I24+J24</f>
        <v>0</v>
      </c>
      <c r="N24" s="37"/>
    </row>
    <row r="25" spans="1:14" x14ac:dyDescent="0.3">
      <c r="A25" s="54" t="s">
        <v>4</v>
      </c>
      <c r="B25" s="55"/>
      <c r="C25" s="48"/>
      <c r="D25" s="56">
        <f t="shared" si="1"/>
        <v>0</v>
      </c>
      <c r="E25" s="57"/>
      <c r="F25" s="58">
        <f t="shared" si="0"/>
        <v>0</v>
      </c>
      <c r="G25" s="59">
        <f t="shared" si="2"/>
        <v>0</v>
      </c>
      <c r="H25" s="60"/>
      <c r="I25" s="70">
        <f t="shared" si="3"/>
        <v>0</v>
      </c>
      <c r="J25" s="61"/>
      <c r="K25" s="62">
        <f t="shared" si="4"/>
        <v>0</v>
      </c>
      <c r="N25" s="37"/>
    </row>
    <row r="26" spans="1:14" x14ac:dyDescent="0.3">
      <c r="A26" s="54" t="s">
        <v>14</v>
      </c>
      <c r="B26" s="55"/>
      <c r="C26" s="48"/>
      <c r="D26" s="63">
        <f>IF(MOD(E26,2)=0,E26/2,"Wrong no. of persons")</f>
        <v>0</v>
      </c>
      <c r="E26" s="57"/>
      <c r="F26" s="58">
        <f t="shared" si="0"/>
        <v>0</v>
      </c>
      <c r="G26" s="59">
        <f>IF(E26=0,0,IF($A$22="OSTROV",90,IF(F26&lt;4,80,70)))</f>
        <v>0</v>
      </c>
      <c r="H26" s="60"/>
      <c r="I26" s="70">
        <f t="shared" si="3"/>
        <v>0</v>
      </c>
      <c r="J26" s="61"/>
      <c r="K26" s="62">
        <f t="shared" si="4"/>
        <v>0</v>
      </c>
    </row>
    <row r="27" spans="1:14" x14ac:dyDescent="0.3">
      <c r="A27" s="54" t="s">
        <v>14</v>
      </c>
      <c r="B27" s="55"/>
      <c r="C27" s="48"/>
      <c r="D27" s="63">
        <f t="shared" ref="D27:D29" si="5">IF(MOD(E27,2)=0,E27/2,"Wrong no. of persons")</f>
        <v>0</v>
      </c>
      <c r="E27" s="57"/>
      <c r="F27" s="58">
        <f t="shared" si="0"/>
        <v>0</v>
      </c>
      <c r="G27" s="59">
        <f t="shared" ref="G27:G33" si="6">IF(E27=0,0,IF($A$22="OSTROV",90,IF(F27&lt;4,80,70)))</f>
        <v>0</v>
      </c>
      <c r="H27" s="60"/>
      <c r="I27" s="70">
        <f t="shared" si="3"/>
        <v>0</v>
      </c>
      <c r="J27" s="61"/>
      <c r="K27" s="62">
        <f t="shared" si="4"/>
        <v>0</v>
      </c>
    </row>
    <row r="28" spans="1:14" x14ac:dyDescent="0.3">
      <c r="A28" s="54" t="s">
        <v>14</v>
      </c>
      <c r="B28" s="55"/>
      <c r="C28" s="48"/>
      <c r="D28" s="63">
        <f t="shared" si="5"/>
        <v>0</v>
      </c>
      <c r="E28" s="57"/>
      <c r="F28" s="58">
        <f t="shared" si="0"/>
        <v>0</v>
      </c>
      <c r="G28" s="59">
        <f t="shared" si="6"/>
        <v>0</v>
      </c>
      <c r="H28" s="60"/>
      <c r="I28" s="70">
        <f t="shared" si="3"/>
        <v>0</v>
      </c>
      <c r="J28" s="61"/>
      <c r="K28" s="62">
        <f t="shared" si="4"/>
        <v>0</v>
      </c>
    </row>
    <row r="29" spans="1:14" x14ac:dyDescent="0.3">
      <c r="A29" s="54" t="s">
        <v>14</v>
      </c>
      <c r="B29" s="55"/>
      <c r="C29" s="48"/>
      <c r="D29" s="63">
        <f t="shared" si="5"/>
        <v>0</v>
      </c>
      <c r="E29" s="57"/>
      <c r="F29" s="58">
        <f t="shared" si="0"/>
        <v>0</v>
      </c>
      <c r="G29" s="59">
        <f t="shared" si="6"/>
        <v>0</v>
      </c>
      <c r="H29" s="60"/>
      <c r="I29" s="70">
        <f t="shared" si="3"/>
        <v>0</v>
      </c>
      <c r="J29" s="61"/>
      <c r="K29" s="62">
        <f t="shared" si="4"/>
        <v>0</v>
      </c>
    </row>
    <row r="30" spans="1:14" x14ac:dyDescent="0.3">
      <c r="A30" s="54" t="s">
        <v>15</v>
      </c>
      <c r="B30" s="55"/>
      <c r="C30" s="48"/>
      <c r="D30" s="63">
        <f>IF(MOD(E30,3)=0,E30/3,"Wrong no. of persons")</f>
        <v>0</v>
      </c>
      <c r="E30" s="57"/>
      <c r="F30" s="58">
        <f t="shared" si="0"/>
        <v>0</v>
      </c>
      <c r="G30" s="59">
        <f t="shared" si="6"/>
        <v>0</v>
      </c>
      <c r="H30" s="60"/>
      <c r="I30" s="70">
        <f t="shared" si="3"/>
        <v>0</v>
      </c>
      <c r="J30" s="61"/>
      <c r="K30" s="62">
        <f t="shared" si="4"/>
        <v>0</v>
      </c>
    </row>
    <row r="31" spans="1:14" x14ac:dyDescent="0.3">
      <c r="A31" s="54" t="s">
        <v>15</v>
      </c>
      <c r="B31" s="55"/>
      <c r="C31" s="48"/>
      <c r="D31" s="63">
        <f t="shared" ref="D31:D33" si="7">IF(MOD(E31,3)=0,E31/3,"Wrong no. of persons")</f>
        <v>0</v>
      </c>
      <c r="E31" s="57"/>
      <c r="F31" s="58">
        <f t="shared" si="0"/>
        <v>0</v>
      </c>
      <c r="G31" s="59">
        <f t="shared" si="6"/>
        <v>0</v>
      </c>
      <c r="H31" s="60"/>
      <c r="I31" s="70">
        <f t="shared" si="3"/>
        <v>0</v>
      </c>
      <c r="J31" s="61"/>
      <c r="K31" s="62">
        <f t="shared" si="4"/>
        <v>0</v>
      </c>
    </row>
    <row r="32" spans="1:14" x14ac:dyDescent="0.3">
      <c r="A32" s="54" t="s">
        <v>15</v>
      </c>
      <c r="B32" s="55"/>
      <c r="C32" s="48"/>
      <c r="D32" s="63">
        <f t="shared" si="7"/>
        <v>0</v>
      </c>
      <c r="E32" s="57"/>
      <c r="F32" s="58">
        <f t="shared" si="0"/>
        <v>0</v>
      </c>
      <c r="G32" s="59">
        <f t="shared" si="6"/>
        <v>0</v>
      </c>
      <c r="H32" s="60"/>
      <c r="I32" s="70">
        <f t="shared" si="3"/>
        <v>0</v>
      </c>
      <c r="J32" s="61"/>
      <c r="K32" s="62">
        <f t="shared" si="4"/>
        <v>0</v>
      </c>
    </row>
    <row r="33" spans="1:12" x14ac:dyDescent="0.3">
      <c r="A33" s="54" t="s">
        <v>15</v>
      </c>
      <c r="B33" s="55"/>
      <c r="C33" s="48"/>
      <c r="D33" s="63">
        <f t="shared" si="7"/>
        <v>0</v>
      </c>
      <c r="E33" s="57"/>
      <c r="F33" s="58">
        <f t="shared" si="0"/>
        <v>0</v>
      </c>
      <c r="G33" s="59">
        <f t="shared" si="6"/>
        <v>0</v>
      </c>
      <c r="H33" s="60"/>
      <c r="I33" s="70">
        <f t="shared" si="3"/>
        <v>0</v>
      </c>
      <c r="J33" s="61"/>
      <c r="K33" s="62">
        <f t="shared" si="4"/>
        <v>0</v>
      </c>
    </row>
    <row r="34" spans="1:12" ht="20.25" customHeight="1" x14ac:dyDescent="0.3">
      <c r="A34" s="83" t="s">
        <v>52</v>
      </c>
      <c r="B34" s="84"/>
      <c r="C34" s="84"/>
      <c r="D34" s="84"/>
      <c r="E34" s="84"/>
      <c r="F34" s="84"/>
      <c r="G34" s="84"/>
      <c r="H34" s="84"/>
      <c r="I34" s="85"/>
      <c r="J34" s="86">
        <f>SUM(K23:K33)</f>
        <v>0</v>
      </c>
      <c r="K34" s="87"/>
    </row>
    <row r="35" spans="1:12" ht="20.25" customHeight="1" x14ac:dyDescent="0.3">
      <c r="A35" s="73" t="s">
        <v>56</v>
      </c>
      <c r="B35" s="74"/>
      <c r="C35" s="74"/>
      <c r="D35" s="74"/>
      <c r="E35" s="74"/>
      <c r="F35" s="74"/>
      <c r="G35" s="74"/>
      <c r="H35" s="74"/>
      <c r="I35" s="74"/>
      <c r="J35" s="66"/>
      <c r="K35" s="62">
        <f>IF(J35&gt;0,-J35,J35)</f>
        <v>0</v>
      </c>
    </row>
    <row r="36" spans="1:12" ht="36" customHeight="1" x14ac:dyDescent="0.3">
      <c r="A36" s="73" t="s">
        <v>53</v>
      </c>
      <c r="B36" s="74"/>
      <c r="C36" s="88"/>
      <c r="D36" s="88"/>
      <c r="E36" s="88"/>
      <c r="F36" s="88"/>
      <c r="G36" s="88"/>
      <c r="H36" s="88"/>
      <c r="I36" s="88"/>
      <c r="J36" s="88"/>
      <c r="K36" s="89"/>
    </row>
    <row r="37" spans="1:12" ht="21" x14ac:dyDescent="0.3">
      <c r="A37" s="83" t="s">
        <v>7</v>
      </c>
      <c r="B37" s="84"/>
      <c r="C37" s="84"/>
      <c r="D37" s="84"/>
      <c r="E37" s="84"/>
      <c r="F37" s="84"/>
      <c r="G37" s="84"/>
      <c r="H37" s="84"/>
      <c r="I37" s="85"/>
      <c r="J37" s="86">
        <f>+J34+K35</f>
        <v>0</v>
      </c>
      <c r="K37" s="87"/>
    </row>
    <row r="40" spans="1:12" x14ac:dyDescent="0.3">
      <c r="A40" s="8"/>
    </row>
    <row r="42" spans="1:12" ht="50.25" customHeight="1" x14ac:dyDescent="0.3">
      <c r="A42" s="90" t="s">
        <v>16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hidden="1" x14ac:dyDescent="0.3">
      <c r="B43" s="9">
        <v>42799</v>
      </c>
      <c r="C43" s="9">
        <f>+B45</f>
        <v>42801</v>
      </c>
      <c r="D43" s="9"/>
      <c r="E43" s="47" t="s">
        <v>46</v>
      </c>
    </row>
    <row r="44" spans="1:12" hidden="1" x14ac:dyDescent="0.3">
      <c r="B44" s="9">
        <f>+B43+1</f>
        <v>42800</v>
      </c>
      <c r="C44" s="9">
        <f t="shared" ref="C44:C49" si="8">+C43+1</f>
        <v>42802</v>
      </c>
      <c r="D44" s="9"/>
      <c r="E44" s="47" t="s">
        <v>45</v>
      </c>
    </row>
    <row r="45" spans="1:12" hidden="1" x14ac:dyDescent="0.3">
      <c r="B45" s="9">
        <f t="shared" ref="B45:B48" si="9">+B44+1</f>
        <v>42801</v>
      </c>
      <c r="C45" s="9">
        <f t="shared" si="8"/>
        <v>42803</v>
      </c>
      <c r="D45" s="9"/>
    </row>
    <row r="46" spans="1:12" hidden="1" x14ac:dyDescent="0.3">
      <c r="B46" s="9">
        <f t="shared" si="9"/>
        <v>42802</v>
      </c>
      <c r="C46" s="9">
        <f t="shared" si="8"/>
        <v>42804</v>
      </c>
      <c r="D46" s="9"/>
    </row>
    <row r="47" spans="1:12" hidden="1" x14ac:dyDescent="0.3">
      <c r="B47" s="9">
        <f t="shared" si="9"/>
        <v>42803</v>
      </c>
      <c r="C47" s="9">
        <f t="shared" si="8"/>
        <v>42805</v>
      </c>
      <c r="E47" s="1" t="s">
        <v>48</v>
      </c>
    </row>
    <row r="48" spans="1:12" hidden="1" x14ac:dyDescent="0.3">
      <c r="B48" s="9">
        <f t="shared" si="9"/>
        <v>42804</v>
      </c>
      <c r="C48" s="9">
        <f t="shared" si="8"/>
        <v>42806</v>
      </c>
      <c r="E48" s="1" t="s">
        <v>49</v>
      </c>
    </row>
    <row r="49" spans="2:3" hidden="1" x14ac:dyDescent="0.3">
      <c r="B49" s="9"/>
      <c r="C49" s="9">
        <f t="shared" si="8"/>
        <v>42807</v>
      </c>
    </row>
    <row r="50" spans="2:3" x14ac:dyDescent="0.3">
      <c r="B50" s="9"/>
      <c r="C50" s="9"/>
    </row>
    <row r="51" spans="2:3" x14ac:dyDescent="0.3">
      <c r="B51" s="9"/>
      <c r="C51" s="9"/>
    </row>
  </sheetData>
  <sheetProtection password="DC2D" sheet="1" objects="1" scenarios="1" selectLockedCells="1"/>
  <mergeCells count="37">
    <mergeCell ref="I18:J18"/>
    <mergeCell ref="J34:K34"/>
    <mergeCell ref="A34:I34"/>
    <mergeCell ref="A8:J8"/>
    <mergeCell ref="I14:J14"/>
    <mergeCell ref="I15:J15"/>
    <mergeCell ref="I16:J16"/>
    <mergeCell ref="I17:J17"/>
    <mergeCell ref="K21:K22"/>
    <mergeCell ref="G21:G22"/>
    <mergeCell ref="E21:E22"/>
    <mergeCell ref="F21:F22"/>
    <mergeCell ref="B21:B22"/>
    <mergeCell ref="J21:J22"/>
    <mergeCell ref="C21:C22"/>
    <mergeCell ref="D21:D22"/>
    <mergeCell ref="A37:I37"/>
    <mergeCell ref="J37:K37"/>
    <mergeCell ref="A36:B36"/>
    <mergeCell ref="C36:K36"/>
    <mergeCell ref="A42:L42"/>
    <mergeCell ref="B10:J10"/>
    <mergeCell ref="A5:J5"/>
    <mergeCell ref="A6:J6"/>
    <mergeCell ref="A7:J7"/>
    <mergeCell ref="A35:I35"/>
    <mergeCell ref="I21:I22"/>
    <mergeCell ref="E12:E13"/>
    <mergeCell ref="A12:A18"/>
    <mergeCell ref="H21:H22"/>
    <mergeCell ref="C12:C13"/>
    <mergeCell ref="D12:D13"/>
    <mergeCell ref="B12:B13"/>
    <mergeCell ref="H12:H13"/>
    <mergeCell ref="I12:J13"/>
    <mergeCell ref="F12:F13"/>
    <mergeCell ref="G12:G13"/>
  </mergeCells>
  <dataValidations count="4">
    <dataValidation type="list" allowBlank="1" showInputMessage="1" showErrorMessage="1" sqref="A22">
      <formula1>$E$43:$E$44</formula1>
    </dataValidation>
    <dataValidation type="list" allowBlank="1" showInputMessage="1" showErrorMessage="1" sqref="H23:H33">
      <formula1>$E$47:$E$48</formula1>
    </dataValidation>
    <dataValidation type="list" allowBlank="1" showInputMessage="1" showErrorMessage="1" sqref="B23:B33 B14:B18">
      <formula1>$B$43:$B$48</formula1>
    </dataValidation>
    <dataValidation type="list" allowBlank="1" showInputMessage="1" showErrorMessage="1" sqref="C23:C33 F14:F18">
      <formula1>$C$43:$C$49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workbookViewId="0">
      <selection sqref="A1:J2"/>
    </sheetView>
  </sheetViews>
  <sheetFormatPr defaultColWidth="9.109375" defaultRowHeight="14.4" x14ac:dyDescent="0.3"/>
  <cols>
    <col min="1" max="1" width="27" style="1" customWidth="1"/>
    <col min="2" max="6" width="9.109375" style="1"/>
    <col min="7" max="7" width="9.44140625" style="1" bestFit="1" customWidth="1"/>
    <col min="8" max="9" width="9.109375" style="1"/>
    <col min="10" max="10" width="9.6640625" style="1" bestFit="1" customWidth="1"/>
    <col min="11" max="16384" width="9.109375" style="1"/>
  </cols>
  <sheetData>
    <row r="1" spans="1:11" ht="15" customHeight="1" x14ac:dyDescent="0.3">
      <c r="A1" s="94" t="s">
        <v>24</v>
      </c>
      <c r="B1" s="95"/>
      <c r="C1" s="95"/>
      <c r="D1" s="95"/>
      <c r="E1" s="95"/>
      <c r="F1" s="95"/>
      <c r="G1" s="95"/>
      <c r="H1" s="95"/>
      <c r="I1" s="95"/>
      <c r="J1" s="96"/>
    </row>
    <row r="2" spans="1:11" ht="15.75" customHeight="1" x14ac:dyDescent="0.3">
      <c r="A2" s="97"/>
      <c r="B2" s="98"/>
      <c r="C2" s="98"/>
      <c r="D2" s="98"/>
      <c r="E2" s="98"/>
      <c r="F2" s="98"/>
      <c r="G2" s="98"/>
      <c r="H2" s="98"/>
      <c r="I2" s="98"/>
      <c r="J2" s="99"/>
    </row>
    <row r="3" spans="1:11" ht="15.6" x14ac:dyDescent="0.3">
      <c r="A3" s="21" t="s">
        <v>25</v>
      </c>
      <c r="B3" s="22"/>
      <c r="C3" s="22"/>
      <c r="D3" s="22"/>
      <c r="E3" s="23"/>
      <c r="F3" s="24" t="s">
        <v>26</v>
      </c>
      <c r="G3" s="22" t="s">
        <v>59</v>
      </c>
      <c r="H3" s="22"/>
      <c r="I3" s="22"/>
      <c r="J3" s="25"/>
    </row>
    <row r="4" spans="1:11" ht="15.6" x14ac:dyDescent="0.3">
      <c r="A4" s="21" t="s">
        <v>27</v>
      </c>
      <c r="B4" s="22"/>
      <c r="C4" s="22"/>
      <c r="D4" s="26"/>
      <c r="E4" s="23"/>
      <c r="F4" s="27"/>
      <c r="G4" s="28" t="s">
        <v>28</v>
      </c>
      <c r="H4" s="28"/>
      <c r="I4" s="28"/>
      <c r="J4" s="29"/>
    </row>
    <row r="5" spans="1:11" ht="15.6" x14ac:dyDescent="0.3">
      <c r="A5" s="21" t="s">
        <v>29</v>
      </c>
      <c r="B5" s="22"/>
      <c r="C5" s="22"/>
      <c r="D5" s="26"/>
      <c r="E5" s="23"/>
      <c r="F5" s="27"/>
      <c r="G5" s="28" t="s">
        <v>30</v>
      </c>
      <c r="H5" s="28"/>
      <c r="I5" s="28"/>
      <c r="J5" s="29"/>
    </row>
    <row r="6" spans="1:11" s="46" customFormat="1" ht="15.6" x14ac:dyDescent="0.3">
      <c r="A6" s="42" t="s">
        <v>31</v>
      </c>
      <c r="B6" s="39"/>
      <c r="C6" s="39"/>
      <c r="D6" s="43"/>
      <c r="E6" s="44"/>
      <c r="F6" s="45" t="s">
        <v>32</v>
      </c>
      <c r="G6" s="39" t="s">
        <v>42</v>
      </c>
      <c r="H6" s="39"/>
      <c r="I6" s="39"/>
      <c r="J6" s="40"/>
    </row>
    <row r="7" spans="1:11" ht="15.6" x14ac:dyDescent="0.3">
      <c r="A7" s="21" t="s">
        <v>33</v>
      </c>
      <c r="B7" s="22"/>
      <c r="C7" s="22"/>
      <c r="D7" s="26"/>
      <c r="E7" s="23"/>
      <c r="F7" s="24" t="s">
        <v>34</v>
      </c>
      <c r="G7" s="39" t="s">
        <v>35</v>
      </c>
      <c r="H7" s="39"/>
      <c r="I7" s="39"/>
      <c r="J7" s="40"/>
    </row>
    <row r="8" spans="1:11" ht="15.6" x14ac:dyDescent="0.3">
      <c r="A8" s="21" t="s">
        <v>36</v>
      </c>
      <c r="B8" s="22"/>
      <c r="C8" s="22"/>
      <c r="D8" s="26"/>
      <c r="E8" s="23"/>
      <c r="F8" s="24" t="s">
        <v>37</v>
      </c>
      <c r="G8" s="39" t="s">
        <v>38</v>
      </c>
      <c r="H8" s="39"/>
      <c r="I8" s="39"/>
      <c r="J8" s="40"/>
    </row>
    <row r="9" spans="1:11" ht="16.2" thickBot="1" x14ac:dyDescent="0.35">
      <c r="A9" s="30" t="s">
        <v>39</v>
      </c>
      <c r="B9" s="31"/>
      <c r="C9" s="31"/>
      <c r="D9" s="32"/>
      <c r="E9" s="33"/>
      <c r="F9" s="31" t="s">
        <v>40</v>
      </c>
      <c r="G9" s="31"/>
      <c r="H9" s="31"/>
      <c r="I9" s="31"/>
      <c r="J9" s="34"/>
    </row>
    <row r="10" spans="1:11" ht="15.6" x14ac:dyDescent="0.3">
      <c r="A10" s="22"/>
      <c r="B10" s="22"/>
      <c r="C10" s="22"/>
      <c r="D10" s="26"/>
      <c r="E10" s="23"/>
      <c r="F10" s="22"/>
      <c r="G10" s="22"/>
      <c r="H10" s="22"/>
      <c r="I10" s="22"/>
      <c r="J10" s="22"/>
    </row>
    <row r="11" spans="1:11" ht="20.399999999999999" x14ac:dyDescent="0.35">
      <c r="A11" s="100" t="str">
        <f>+forms!A5</f>
        <v>OTC Going for Gold</v>
      </c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1" ht="20.399999999999999" x14ac:dyDescent="0.35">
      <c r="A12" s="100" t="str">
        <f>+forms!A6</f>
        <v xml:space="preserve">Nymburk - Czech Republic 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2"/>
    </row>
    <row r="13" spans="1:11" ht="17.399999999999999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 ht="21" x14ac:dyDescent="0.4">
      <c r="A14" s="105" t="s">
        <v>18</v>
      </c>
      <c r="B14" s="105"/>
      <c r="C14" s="106">
        <f ca="1">TODAY()+ LEN(forms!B10)</f>
        <v>42717</v>
      </c>
      <c r="D14" s="106"/>
      <c r="E14" s="11" t="s">
        <v>19</v>
      </c>
      <c r="F14" s="107">
        <f ca="1">TODAY()</f>
        <v>42717</v>
      </c>
      <c r="G14" s="107"/>
      <c r="H14" s="12"/>
      <c r="I14" s="12"/>
      <c r="J14" s="12"/>
    </row>
    <row r="15" spans="1:11" ht="21" x14ac:dyDescent="0.4">
      <c r="B15" s="13" t="s">
        <v>20</v>
      </c>
      <c r="C15" s="108">
        <f>+forms!B10</f>
        <v>0</v>
      </c>
      <c r="D15" s="108"/>
      <c r="E15" s="108"/>
      <c r="F15" s="108"/>
      <c r="G15" s="108"/>
      <c r="H15" s="14"/>
      <c r="I15" s="14"/>
      <c r="J15" s="14"/>
    </row>
    <row r="16" spans="1:11" ht="6.75" customHeight="1" x14ac:dyDescent="0.3"/>
    <row r="17" spans="1:12" ht="15" customHeight="1" x14ac:dyDescent="0.3">
      <c r="A17" s="5" t="str">
        <f>+forms!A21</f>
        <v>HOTEL</v>
      </c>
      <c r="B17" s="101" t="str">
        <f>+forms!B21</f>
        <v>Arrival date</v>
      </c>
      <c r="C17" s="101" t="str">
        <f>+forms!C21</f>
        <v>Departure date</v>
      </c>
      <c r="D17" s="101" t="str">
        <f>+forms!D21</f>
        <v>Number / rooms</v>
      </c>
      <c r="E17" s="101" t="str">
        <f>+forms!E21</f>
        <v>Number / persons</v>
      </c>
      <c r="F17" s="101" t="str">
        <f>+forms!F21</f>
        <v>Nights</v>
      </c>
      <c r="G17" s="101" t="str">
        <f>+forms!G21</f>
        <v>PP/night</v>
      </c>
      <c r="H17" s="101" t="str">
        <f>+forms!I21</f>
        <v>Transport from/to Prague</v>
      </c>
      <c r="I17" s="75" t="s">
        <v>47</v>
      </c>
      <c r="J17" s="77" t="s">
        <v>3</v>
      </c>
    </row>
    <row r="18" spans="1:12" ht="26.25" customHeight="1" x14ac:dyDescent="0.3">
      <c r="A18" s="5" t="str">
        <f>+forms!A22</f>
        <v>SPORT CENTER</v>
      </c>
      <c r="B18" s="102"/>
      <c r="C18" s="102"/>
      <c r="D18" s="102"/>
      <c r="E18" s="102"/>
      <c r="F18" s="102"/>
      <c r="G18" s="102"/>
      <c r="H18" s="102"/>
      <c r="I18" s="76"/>
      <c r="J18" s="77"/>
    </row>
    <row r="19" spans="1:12" x14ac:dyDescent="0.3">
      <c r="A19" s="6" t="str">
        <f>+forms!A23</f>
        <v>Single</v>
      </c>
      <c r="B19" s="15">
        <f>+forms!B23</f>
        <v>0</v>
      </c>
      <c r="C19" s="15">
        <f>+forms!C23</f>
        <v>0</v>
      </c>
      <c r="D19" s="65">
        <f>+forms!D23</f>
        <v>0</v>
      </c>
      <c r="E19" s="65">
        <f>+forms!E23</f>
        <v>0</v>
      </c>
      <c r="F19" s="65">
        <f>+forms!F23</f>
        <v>0</v>
      </c>
      <c r="G19" s="7">
        <f>+forms!G23</f>
        <v>0</v>
      </c>
      <c r="H19" s="7">
        <f>+forms!I23</f>
        <v>0</v>
      </c>
      <c r="I19" s="7">
        <f>+forms!J23</f>
        <v>0</v>
      </c>
      <c r="J19" s="7">
        <f>+forms!K23</f>
        <v>0</v>
      </c>
    </row>
    <row r="20" spans="1:12" ht="15.75" customHeight="1" x14ac:dyDescent="0.3">
      <c r="A20" s="6" t="str">
        <f>+forms!A24</f>
        <v>Single</v>
      </c>
      <c r="B20" s="15">
        <f>+forms!B24</f>
        <v>0</v>
      </c>
      <c r="C20" s="15">
        <f>+forms!C24</f>
        <v>0</v>
      </c>
      <c r="D20" s="65">
        <f>+forms!D24</f>
        <v>0</v>
      </c>
      <c r="E20" s="65">
        <f>+forms!E24</f>
        <v>0</v>
      </c>
      <c r="F20" s="65">
        <f>+forms!F24</f>
        <v>0</v>
      </c>
      <c r="G20" s="7">
        <f>+forms!G24</f>
        <v>0</v>
      </c>
      <c r="H20" s="7">
        <f>+forms!I24</f>
        <v>0</v>
      </c>
      <c r="I20" s="7">
        <f>+forms!J24</f>
        <v>0</v>
      </c>
      <c r="J20" s="7">
        <f>+forms!K24</f>
        <v>0</v>
      </c>
    </row>
    <row r="21" spans="1:12" ht="15.75" customHeight="1" x14ac:dyDescent="0.3">
      <c r="A21" s="6" t="str">
        <f>+forms!A25</f>
        <v>Single</v>
      </c>
      <c r="B21" s="15">
        <f>+forms!B25</f>
        <v>0</v>
      </c>
      <c r="C21" s="15">
        <f>+forms!C25</f>
        <v>0</v>
      </c>
      <c r="D21" s="65">
        <f>+forms!D25</f>
        <v>0</v>
      </c>
      <c r="E21" s="65">
        <f>+forms!E25</f>
        <v>0</v>
      </c>
      <c r="F21" s="65">
        <f>+forms!F25</f>
        <v>0</v>
      </c>
      <c r="G21" s="7">
        <f>+forms!G25</f>
        <v>0</v>
      </c>
      <c r="H21" s="7">
        <f>+forms!I25</f>
        <v>0</v>
      </c>
      <c r="I21" s="7">
        <f>+forms!J25</f>
        <v>0</v>
      </c>
      <c r="J21" s="7">
        <f>+forms!K25</f>
        <v>0</v>
      </c>
    </row>
    <row r="22" spans="1:12" ht="15.75" customHeight="1" x14ac:dyDescent="0.3">
      <c r="A22" s="6" t="str">
        <f>+forms!A26</f>
        <v>Double</v>
      </c>
      <c r="B22" s="15">
        <f>+forms!B26</f>
        <v>0</v>
      </c>
      <c r="C22" s="15">
        <f>+forms!C26</f>
        <v>0</v>
      </c>
      <c r="D22" s="65">
        <f>+forms!D26</f>
        <v>0</v>
      </c>
      <c r="E22" s="65">
        <f>+forms!E26</f>
        <v>0</v>
      </c>
      <c r="F22" s="65">
        <f>+forms!F26</f>
        <v>0</v>
      </c>
      <c r="G22" s="7">
        <f>+forms!G26</f>
        <v>0</v>
      </c>
      <c r="H22" s="7">
        <f>+forms!I26</f>
        <v>0</v>
      </c>
      <c r="I22" s="7">
        <f>+forms!J26</f>
        <v>0</v>
      </c>
      <c r="J22" s="7">
        <f>+forms!K26</f>
        <v>0</v>
      </c>
    </row>
    <row r="23" spans="1:12" ht="15.75" customHeight="1" x14ac:dyDescent="0.3">
      <c r="A23" s="6" t="str">
        <f>+forms!A27</f>
        <v>Double</v>
      </c>
      <c r="B23" s="15">
        <f>+forms!B27</f>
        <v>0</v>
      </c>
      <c r="C23" s="15">
        <f>+forms!C27</f>
        <v>0</v>
      </c>
      <c r="D23" s="65">
        <f>+forms!D27</f>
        <v>0</v>
      </c>
      <c r="E23" s="65">
        <f>+forms!E27</f>
        <v>0</v>
      </c>
      <c r="F23" s="65">
        <f>+forms!F27</f>
        <v>0</v>
      </c>
      <c r="G23" s="7">
        <f>+forms!G27</f>
        <v>0</v>
      </c>
      <c r="H23" s="7">
        <f>+forms!I27</f>
        <v>0</v>
      </c>
      <c r="I23" s="7">
        <f>+forms!J27</f>
        <v>0</v>
      </c>
      <c r="J23" s="7">
        <f>+forms!K27</f>
        <v>0</v>
      </c>
    </row>
    <row r="24" spans="1:12" ht="15.75" customHeight="1" x14ac:dyDescent="0.3">
      <c r="A24" s="6" t="str">
        <f>+forms!A28</f>
        <v>Double</v>
      </c>
      <c r="B24" s="15">
        <f>+forms!B28</f>
        <v>0</v>
      </c>
      <c r="C24" s="15">
        <f>+forms!C28</f>
        <v>0</v>
      </c>
      <c r="D24" s="65">
        <f>+forms!D28</f>
        <v>0</v>
      </c>
      <c r="E24" s="65">
        <f>+forms!E28</f>
        <v>0</v>
      </c>
      <c r="F24" s="65">
        <f>+forms!F28</f>
        <v>0</v>
      </c>
      <c r="G24" s="7">
        <f>+forms!G28</f>
        <v>0</v>
      </c>
      <c r="H24" s="7">
        <f>+forms!I28</f>
        <v>0</v>
      </c>
      <c r="I24" s="7">
        <f>+forms!J28</f>
        <v>0</v>
      </c>
      <c r="J24" s="7">
        <f>+forms!K28</f>
        <v>0</v>
      </c>
    </row>
    <row r="25" spans="1:12" ht="15.75" customHeight="1" x14ac:dyDescent="0.3">
      <c r="A25" s="6" t="str">
        <f>+forms!A29</f>
        <v>Double</v>
      </c>
      <c r="B25" s="15">
        <f>+forms!B29</f>
        <v>0</v>
      </c>
      <c r="C25" s="15">
        <f>+forms!C29</f>
        <v>0</v>
      </c>
      <c r="D25" s="65">
        <f>+forms!D29</f>
        <v>0</v>
      </c>
      <c r="E25" s="65">
        <f>+forms!E29</f>
        <v>0</v>
      </c>
      <c r="F25" s="65">
        <f>+forms!F29</f>
        <v>0</v>
      </c>
      <c r="G25" s="7">
        <f>+forms!G29</f>
        <v>0</v>
      </c>
      <c r="H25" s="7">
        <f>+forms!I29</f>
        <v>0</v>
      </c>
      <c r="I25" s="7">
        <f>+forms!J29</f>
        <v>0</v>
      </c>
      <c r="J25" s="7">
        <f>+forms!K29</f>
        <v>0</v>
      </c>
    </row>
    <row r="26" spans="1:12" ht="15.75" customHeight="1" x14ac:dyDescent="0.3">
      <c r="A26" s="6" t="str">
        <f>+forms!A30</f>
        <v>Triple</v>
      </c>
      <c r="B26" s="15">
        <f>+forms!B30</f>
        <v>0</v>
      </c>
      <c r="C26" s="15">
        <f>+forms!C30</f>
        <v>0</v>
      </c>
      <c r="D26" s="65">
        <f>+forms!D30</f>
        <v>0</v>
      </c>
      <c r="E26" s="65">
        <f>+forms!E30</f>
        <v>0</v>
      </c>
      <c r="F26" s="65">
        <f>+forms!F30</f>
        <v>0</v>
      </c>
      <c r="G26" s="7">
        <f>+forms!G30</f>
        <v>0</v>
      </c>
      <c r="H26" s="7">
        <f>+forms!I30</f>
        <v>0</v>
      </c>
      <c r="I26" s="7">
        <f>+forms!J30</f>
        <v>0</v>
      </c>
      <c r="J26" s="7">
        <f>+forms!K30</f>
        <v>0</v>
      </c>
    </row>
    <row r="27" spans="1:12" ht="15.75" customHeight="1" x14ac:dyDescent="0.3">
      <c r="A27" s="6" t="str">
        <f>+forms!A31</f>
        <v>Triple</v>
      </c>
      <c r="B27" s="15">
        <f>+forms!B31</f>
        <v>0</v>
      </c>
      <c r="C27" s="15">
        <f>+forms!C31</f>
        <v>0</v>
      </c>
      <c r="D27" s="65">
        <f>+forms!D31</f>
        <v>0</v>
      </c>
      <c r="E27" s="65">
        <f>+forms!E31</f>
        <v>0</v>
      </c>
      <c r="F27" s="65">
        <f>+forms!F31</f>
        <v>0</v>
      </c>
      <c r="G27" s="7">
        <f>+forms!G31</f>
        <v>0</v>
      </c>
      <c r="H27" s="7">
        <f>+forms!I31</f>
        <v>0</v>
      </c>
      <c r="I27" s="7">
        <f>+forms!J31</f>
        <v>0</v>
      </c>
      <c r="J27" s="7">
        <f>+forms!K31</f>
        <v>0</v>
      </c>
    </row>
    <row r="28" spans="1:12" x14ac:dyDescent="0.3">
      <c r="A28" s="6" t="str">
        <f>+forms!A32</f>
        <v>Triple</v>
      </c>
      <c r="B28" s="15">
        <f>+forms!B32</f>
        <v>0</v>
      </c>
      <c r="C28" s="15">
        <f>+forms!C32</f>
        <v>0</v>
      </c>
      <c r="D28" s="65">
        <f>+forms!D32</f>
        <v>0</v>
      </c>
      <c r="E28" s="65">
        <f>+forms!E32</f>
        <v>0</v>
      </c>
      <c r="F28" s="65">
        <f>+forms!F32</f>
        <v>0</v>
      </c>
      <c r="G28" s="7">
        <f>+forms!G32</f>
        <v>0</v>
      </c>
      <c r="H28" s="7">
        <f>+forms!I32</f>
        <v>0</v>
      </c>
      <c r="I28" s="7">
        <f>+forms!J32</f>
        <v>0</v>
      </c>
      <c r="J28" s="7">
        <f>+forms!K32</f>
        <v>0</v>
      </c>
    </row>
    <row r="29" spans="1:12" x14ac:dyDescent="0.3">
      <c r="A29" s="6" t="str">
        <f>+forms!A33</f>
        <v>Triple</v>
      </c>
      <c r="B29" s="15">
        <f>+forms!B33</f>
        <v>0</v>
      </c>
      <c r="C29" s="15">
        <f>+forms!C33</f>
        <v>0</v>
      </c>
      <c r="D29" s="65">
        <f>+forms!D33</f>
        <v>0</v>
      </c>
      <c r="E29" s="65">
        <f>+forms!E33</f>
        <v>0</v>
      </c>
      <c r="F29" s="65">
        <f>+forms!F33</f>
        <v>0</v>
      </c>
      <c r="G29" s="7">
        <f>+forms!G33</f>
        <v>0</v>
      </c>
      <c r="H29" s="7">
        <f>+forms!I33</f>
        <v>0</v>
      </c>
      <c r="I29" s="7">
        <f>+forms!J33</f>
        <v>0</v>
      </c>
      <c r="J29" s="7">
        <f>+forms!K33</f>
        <v>0</v>
      </c>
    </row>
    <row r="30" spans="1:12" ht="21" x14ac:dyDescent="0.4">
      <c r="A30" s="112" t="s">
        <v>52</v>
      </c>
      <c r="B30" s="113"/>
      <c r="C30" s="113"/>
      <c r="D30" s="113"/>
      <c r="E30" s="113"/>
      <c r="F30" s="113"/>
      <c r="G30" s="113"/>
      <c r="H30" s="114"/>
      <c r="I30" s="110">
        <f>+forms!J34</f>
        <v>0</v>
      </c>
      <c r="J30" s="110"/>
      <c r="K30" s="46"/>
      <c r="L30" s="46"/>
    </row>
    <row r="31" spans="1:12" x14ac:dyDescent="0.3">
      <c r="A31" s="109" t="s">
        <v>55</v>
      </c>
      <c r="B31" s="109"/>
      <c r="C31" s="109"/>
      <c r="D31" s="109"/>
      <c r="E31" s="109"/>
      <c r="F31" s="109"/>
      <c r="G31" s="109"/>
      <c r="H31" s="109"/>
      <c r="I31" s="109"/>
      <c r="J31" s="64">
        <f>+forms!K35</f>
        <v>0</v>
      </c>
      <c r="K31" s="46"/>
      <c r="L31" s="46"/>
    </row>
    <row r="32" spans="1:12" x14ac:dyDescent="0.3">
      <c r="A32" s="109" t="s">
        <v>53</v>
      </c>
      <c r="B32" s="109"/>
      <c r="C32" s="111">
        <f>+forms!C36</f>
        <v>0</v>
      </c>
      <c r="D32" s="111"/>
      <c r="E32" s="111"/>
      <c r="F32" s="111"/>
      <c r="G32" s="111"/>
      <c r="H32" s="111"/>
      <c r="I32" s="111"/>
      <c r="J32" s="111"/>
      <c r="K32" s="46"/>
      <c r="L32" s="46"/>
    </row>
    <row r="33" spans="1:12" ht="21" x14ac:dyDescent="0.4">
      <c r="A33" s="112" t="s">
        <v>51</v>
      </c>
      <c r="B33" s="113"/>
      <c r="C33" s="113"/>
      <c r="D33" s="113"/>
      <c r="E33" s="113"/>
      <c r="F33" s="113"/>
      <c r="G33" s="113"/>
      <c r="H33" s="114"/>
      <c r="I33" s="110">
        <f>+forms!J37</f>
        <v>0</v>
      </c>
      <c r="J33" s="110"/>
      <c r="K33" s="46"/>
      <c r="L33" s="46"/>
    </row>
    <row r="34" spans="1:12" x14ac:dyDescent="0.3">
      <c r="A34" s="8"/>
    </row>
    <row r="35" spans="1:12" ht="15" thickBot="1" x14ac:dyDescent="0.35">
      <c r="F35" s="12"/>
      <c r="G35" s="12"/>
      <c r="H35" s="12"/>
      <c r="I35" s="12"/>
      <c r="J35" s="12"/>
    </row>
    <row r="36" spans="1:12" ht="26.4" thickBot="1" x14ac:dyDescent="0.55000000000000004">
      <c r="A36" s="16" t="s">
        <v>22</v>
      </c>
      <c r="B36" s="17"/>
      <c r="C36" s="103">
        <f>+I33</f>
        <v>0</v>
      </c>
      <c r="D36" s="104"/>
      <c r="F36" s="12"/>
      <c r="G36" s="12"/>
      <c r="H36" s="12"/>
      <c r="I36" s="12"/>
      <c r="J36" s="12"/>
    </row>
    <row r="37" spans="1:12" x14ac:dyDescent="0.3">
      <c r="F37" s="12"/>
      <c r="G37" s="12"/>
    </row>
    <row r="38" spans="1:12" x14ac:dyDescent="0.3">
      <c r="H38" s="18"/>
      <c r="I38" s="18"/>
    </row>
    <row r="39" spans="1:12" x14ac:dyDescent="0.3">
      <c r="F39" s="19"/>
      <c r="G39" s="19"/>
    </row>
    <row r="40" spans="1:12" ht="15.6" x14ac:dyDescent="0.3">
      <c r="F40" s="20" t="s">
        <v>23</v>
      </c>
    </row>
  </sheetData>
  <sheetProtection password="DC6D" sheet="1" objects="1" scenarios="1" selectLockedCells="1" selectUnlockedCells="1"/>
  <mergeCells count="24">
    <mergeCell ref="C36:D36"/>
    <mergeCell ref="A14:B14"/>
    <mergeCell ref="C14:D14"/>
    <mergeCell ref="F14:G14"/>
    <mergeCell ref="C15:G15"/>
    <mergeCell ref="A31:I31"/>
    <mergeCell ref="A32:B32"/>
    <mergeCell ref="I30:J30"/>
    <mergeCell ref="C32:J32"/>
    <mergeCell ref="I33:J33"/>
    <mergeCell ref="A33:H33"/>
    <mergeCell ref="A30:H30"/>
    <mergeCell ref="H17:H18"/>
    <mergeCell ref="I17:I18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</mergeCells>
  <dataValidations count="2">
    <dataValidation imeMode="off" allowBlank="1" showInputMessage="1" showErrorMessage="1" sqref="A36:C36 A37 A35:I35 H36:I36 F36:G37 B15 C14:C15 H14:J14 A14:A16 A3:A10 D4:D10 F3:G8 A1"/>
    <dataValidation type="list" allowBlank="1" showInputMessage="1" showErrorMessage="1" sqref="B19:G29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2014-12-26T19:56:52Z</cp:lastPrinted>
  <dcterms:created xsi:type="dcterms:W3CDTF">2012-01-10T18:33:01Z</dcterms:created>
  <dcterms:modified xsi:type="dcterms:W3CDTF">2016-12-13T08:35:33Z</dcterms:modified>
</cp:coreProperties>
</file>