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2" windowWidth="20112" windowHeight="7908"/>
  </bookViews>
  <sheets>
    <sheet name="forms" sheetId="1" r:id="rId1"/>
    <sheet name="invoice" sheetId="2" r:id="rId2"/>
  </sheets>
  <definedNames>
    <definedName name="_xlnm.Print_Area" localSheetId="0">forms!$A$1:$L$42</definedName>
  </definedNames>
  <calcPr calcId="145621"/>
</workbook>
</file>

<file path=xl/calcChain.xml><?xml version="1.0" encoding="utf-8"?>
<calcChain xmlns="http://schemas.openxmlformats.org/spreadsheetml/2006/main">
  <c r="D46" i="1" l="1"/>
  <c r="B46" i="1"/>
  <c r="J26" i="1" l="1"/>
  <c r="A11" i="2"/>
  <c r="L42" i="1"/>
  <c r="J38" i="2" s="1"/>
  <c r="E34" i="2"/>
  <c r="D34" i="2"/>
  <c r="C34" i="2"/>
  <c r="B34" i="2"/>
  <c r="A34" i="2"/>
  <c r="E33" i="2"/>
  <c r="C33" i="2"/>
  <c r="B33" i="2"/>
  <c r="A33" i="2"/>
  <c r="E32" i="2"/>
  <c r="C32" i="2"/>
  <c r="B32" i="2"/>
  <c r="A32" i="2"/>
  <c r="E31" i="2"/>
  <c r="C31" i="2"/>
  <c r="B31" i="2"/>
  <c r="A31" i="2"/>
  <c r="E30" i="2"/>
  <c r="D30" i="2"/>
  <c r="C30" i="2"/>
  <c r="B30" i="2"/>
  <c r="A30" i="2"/>
  <c r="E29" i="2"/>
  <c r="C29" i="2"/>
  <c r="B29" i="2"/>
  <c r="A29" i="2"/>
  <c r="I24" i="2"/>
  <c r="H24" i="2"/>
  <c r="E24" i="2"/>
  <c r="C24" i="2"/>
  <c r="B24" i="2"/>
  <c r="A24" i="2"/>
  <c r="I23" i="2"/>
  <c r="H23" i="2"/>
  <c r="E23" i="2"/>
  <c r="C23" i="2"/>
  <c r="B23" i="2"/>
  <c r="A23" i="2"/>
  <c r="I22" i="2"/>
  <c r="H22" i="2"/>
  <c r="E22" i="2"/>
  <c r="C22" i="2"/>
  <c r="B22" i="2"/>
  <c r="A22" i="2"/>
  <c r="I21" i="2"/>
  <c r="H21" i="2"/>
  <c r="E21" i="2"/>
  <c r="C21" i="2"/>
  <c r="B21" i="2"/>
  <c r="A21" i="2"/>
  <c r="I20" i="2"/>
  <c r="H20" i="2"/>
  <c r="E20" i="2"/>
  <c r="C20" i="2"/>
  <c r="B20" i="2"/>
  <c r="A20" i="2"/>
  <c r="A19" i="2"/>
  <c r="H38" i="1"/>
  <c r="I38" i="1" s="1"/>
  <c r="L38" i="1" s="1"/>
  <c r="J34" i="2" s="1"/>
  <c r="F38" i="1"/>
  <c r="H37" i="1"/>
  <c r="I37" i="1" s="1"/>
  <c r="G33" i="2" s="1"/>
  <c r="F37" i="1"/>
  <c r="D33" i="2" s="1"/>
  <c r="H36" i="1"/>
  <c r="I36" i="1" s="1"/>
  <c r="F36" i="1"/>
  <c r="D32" i="2" s="1"/>
  <c r="H35" i="1"/>
  <c r="I35" i="1" s="1"/>
  <c r="G31" i="2" s="1"/>
  <c r="F35" i="1"/>
  <c r="H34" i="1"/>
  <c r="I34" i="1" s="1"/>
  <c r="L34" i="1" s="1"/>
  <c r="J30" i="2" s="1"/>
  <c r="F34" i="1"/>
  <c r="H33" i="1"/>
  <c r="F29" i="2" s="1"/>
  <c r="F33" i="1"/>
  <c r="D29" i="2" s="1"/>
  <c r="L36" i="1" l="1"/>
  <c r="J32" i="2" s="1"/>
  <c r="L35" i="1"/>
  <c r="J31" i="2" s="1"/>
  <c r="F33" i="2"/>
  <c r="L37" i="1"/>
  <c r="J33" i="2" s="1"/>
  <c r="D31" i="2"/>
  <c r="F31" i="2"/>
  <c r="F30" i="2"/>
  <c r="F32" i="2"/>
  <c r="F34" i="2"/>
  <c r="G30" i="2"/>
  <c r="G32" i="2"/>
  <c r="G34" i="2"/>
  <c r="I33" i="1"/>
  <c r="G29" i="2" s="1"/>
  <c r="D47" i="1"/>
  <c r="D48" i="1" s="1"/>
  <c r="D49" i="1" s="1"/>
  <c r="D50" i="1" s="1"/>
  <c r="D51" i="1" s="1"/>
  <c r="B47" i="1"/>
  <c r="B48" i="1" s="1"/>
  <c r="B49" i="1" s="1"/>
  <c r="B50" i="1" s="1"/>
  <c r="B51" i="1" s="1"/>
  <c r="B52" i="1" s="1"/>
  <c r="K26" i="1"/>
  <c r="L33" i="1" l="1"/>
  <c r="J29" i="2" s="1"/>
  <c r="F23" i="1"/>
  <c r="D22" i="2" s="1"/>
  <c r="F22" i="1"/>
  <c r="D21" i="2" s="1"/>
  <c r="F25" i="1"/>
  <c r="D24" i="2" s="1"/>
  <c r="F24" i="1"/>
  <c r="D23" i="2" s="1"/>
  <c r="F21" i="1"/>
  <c r="D20" i="2" s="1"/>
  <c r="F20" i="1"/>
  <c r="D19" i="2" s="1"/>
  <c r="H25" i="1"/>
  <c r="F24" i="2" s="1"/>
  <c r="H24" i="1"/>
  <c r="F23" i="2" s="1"/>
  <c r="H23" i="1"/>
  <c r="F22" i="2" s="1"/>
  <c r="H22" i="1"/>
  <c r="F21" i="2" s="1"/>
  <c r="H21" i="1"/>
  <c r="H20" i="1"/>
  <c r="G19" i="2" s="1"/>
  <c r="I19" i="2"/>
  <c r="H19" i="2"/>
  <c r="E19" i="2"/>
  <c r="C19" i="2"/>
  <c r="B19" i="2"/>
  <c r="C15" i="2"/>
  <c r="C14" i="2"/>
  <c r="F14" i="2"/>
  <c r="L39" i="1" l="1"/>
  <c r="J35" i="2" s="1"/>
  <c r="G20" i="2"/>
  <c r="F20" i="2"/>
  <c r="G23" i="2"/>
  <c r="G21" i="2"/>
  <c r="G24" i="2"/>
  <c r="G22" i="2"/>
  <c r="L20" i="1"/>
  <c r="L21" i="1" l="1"/>
  <c r="J20" i="2" s="1"/>
  <c r="L24" i="1"/>
  <c r="J23" i="2" s="1"/>
  <c r="L22" i="1"/>
  <c r="J21" i="2" s="1"/>
  <c r="L25" i="1"/>
  <c r="J24" i="2" s="1"/>
  <c r="L23" i="1"/>
  <c r="J22" i="2" s="1"/>
  <c r="F19" i="2"/>
  <c r="J19" i="2" l="1"/>
  <c r="L27" i="1"/>
  <c r="J25" i="2" s="1"/>
  <c r="C42" i="2" s="1"/>
</calcChain>
</file>

<file path=xl/sharedStrings.xml><?xml version="1.0" encoding="utf-8"?>
<sst xmlns="http://schemas.openxmlformats.org/spreadsheetml/2006/main" count="105" uniqueCount="61">
  <si>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</si>
  <si>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</si>
  <si>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</si>
  <si>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</si>
  <si>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</si>
  <si>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</si>
  <si>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</si>
  <si>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</si>
  <si>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Tournament</t>
  </si>
  <si>
    <t>PP/night</t>
  </si>
  <si>
    <t>Hotel Duo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</si>
  <si>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</si>
  <si>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</si>
  <si>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</si>
  <si>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</si>
  <si>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</si>
  <si>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</si>
  <si>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</si>
  <si>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</si>
  <si>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</si>
  <si>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</si>
  <si>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</si>
  <si>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</si>
  <si>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</si>
  <si>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IMPORTANT: FILL UP THE GREY CELLS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</si>
  <si>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</si>
  <si>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</si>
  <si>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</si>
  <si>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</si>
  <si>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</si>
  <si>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</si>
  <si>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</si>
  <si>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</si>
  <si>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</si>
  <si>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</si>
  <si>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</si>
  <si>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</si>
  <si>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</si>
  <si>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</si>
  <si>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</si>
  <si>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</si>
  <si>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</si>
  <si>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e-mail: sejudo@cstv.cz</t>
  </si>
  <si>
    <t>Bank sorting Code : 1111  Cesky svaz juda</t>
  </si>
  <si>
    <t xml:space="preserve">181 060 351/0600
</t>
  </si>
  <si>
    <t>TOTAL MEALS</t>
  </si>
  <si>
    <t xml:space="preserve">PRAGUE </t>
  </si>
  <si>
    <t>ACCOMMODATION TOURNAMENT</t>
  </si>
  <si>
    <t>ACCOMMODATION TRAINING CAMP</t>
  </si>
  <si>
    <t>Training camp</t>
  </si>
  <si>
    <t>Sports Center</t>
  </si>
  <si>
    <t>Training Camp</t>
  </si>
  <si>
    <t>SUBTOTAL</t>
  </si>
  <si>
    <t>TRANSPORT TO TRAINING CAMP - 20€ /person</t>
  </si>
  <si>
    <t>PP/         person</t>
  </si>
  <si>
    <t xml:space="preserve">TRANSPORT TO TRAINING CAMP </t>
  </si>
  <si>
    <t>Only for those who are not participating in the tournament! The transport is free for the tournament participants staying in official hotel!</t>
  </si>
  <si>
    <t>JUNIOR EUROPEAN JUDO CUP</t>
  </si>
  <si>
    <t>July 23 - 24, 2016</t>
  </si>
  <si>
    <r>
      <t xml:space="preserve">Traveling details           </t>
    </r>
    <r>
      <rPr>
        <b/>
        <sz val="12"/>
        <color rgb="FFFF0000"/>
        <rFont val="Arial"/>
        <family val="2"/>
        <charset val="238"/>
      </rPr>
      <t xml:space="preserve"> TO BE FILLED ONLY IN CASE OF REQUESTED TRAVELLING ASSISTANCE</t>
    </r>
  </si>
  <si>
    <t>MONETA MONEY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</si>
</sst>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d/m;@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6"/>
      <color rgb="FF1F497D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3" borderId="1" xfId="0" applyFont="1" applyFill="1" applyBorder="1" applyAlignment="1" applyProtection="1">
      <alignment horizontal="center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10" fillId="0" borderId="0" xfId="0" applyFont="1" applyProtection="1">
      <protection hidden="1"/>
    </xf>
    <xf numFmtId="49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15" fillId="0" borderId="7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7" fillId="0" borderId="0" xfId="0" applyFont="1" applyProtection="1">
      <protection hidden="1"/>
    </xf>
    <xf numFmtId="0" fontId="19" fillId="0" borderId="15" xfId="0" applyFont="1" applyBorder="1" applyAlignment="1" applyProtection="1">
      <protection hidden="1"/>
    </xf>
    <xf numFmtId="0" fontId="19" fillId="0" borderId="0" xfId="0" applyFont="1" applyBorder="1" applyAlignment="1" applyProtection="1">
      <protection hidden="1"/>
    </xf>
    <xf numFmtId="0" fontId="11" fillId="0" borderId="0" xfId="0" applyNumberFormat="1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19" fillId="0" borderId="16" xfId="0" applyFont="1" applyBorder="1" applyAlignment="1" applyProtection="1">
      <protection hidden="1"/>
    </xf>
    <xf numFmtId="0" fontId="19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0" fillId="0" borderId="0" xfId="0" applyFont="1" applyBorder="1" applyAlignment="1" applyProtection="1">
      <protection hidden="1"/>
    </xf>
    <xf numFmtId="0" fontId="20" fillId="0" borderId="16" xfId="0" applyFont="1" applyBorder="1" applyAlignment="1" applyProtection="1">
      <protection hidden="1"/>
    </xf>
    <xf numFmtId="0" fontId="19" fillId="0" borderId="12" xfId="0" applyFont="1" applyBorder="1" applyAlignment="1" applyProtection="1">
      <protection hidden="1"/>
    </xf>
    <xf numFmtId="0" fontId="19" fillId="0" borderId="13" xfId="0" applyFont="1" applyBorder="1" applyAlignment="1" applyProtection="1">
      <protection hidden="1"/>
    </xf>
    <xf numFmtId="0" fontId="19" fillId="0" borderId="13" xfId="0" applyFont="1" applyBorder="1" applyProtection="1">
      <protection hidden="1"/>
    </xf>
    <xf numFmtId="0" fontId="11" fillId="0" borderId="13" xfId="0" applyNumberFormat="1" applyFont="1" applyBorder="1" applyAlignment="1" applyProtection="1">
      <alignment vertical="center"/>
      <protection hidden="1"/>
    </xf>
    <xf numFmtId="0" fontId="19" fillId="0" borderId="14" xfId="0" applyFont="1" applyBorder="1" applyAlignment="1" applyProtection="1">
      <protection hidden="1"/>
    </xf>
    <xf numFmtId="20" fontId="0" fillId="2" borderId="1" xfId="0" applyNumberFormat="1" applyFill="1" applyBorder="1" applyAlignment="1" applyProtection="1">
      <alignment horizontal="center" vertical="center"/>
      <protection locked="0" hidden="1"/>
    </xf>
    <xf numFmtId="0" fontId="22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wrapText="1"/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protection hidden="1"/>
    </xf>
    <xf numFmtId="0" fontId="19" fillId="3" borderId="16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164" fontId="23" fillId="0" borderId="1" xfId="0" applyNumberFormat="1" applyFont="1" applyBorder="1" applyAlignment="1" applyProtection="1">
      <alignment wrapText="1"/>
      <protection hidden="1"/>
    </xf>
    <xf numFmtId="0" fontId="19" fillId="3" borderId="15" xfId="0" applyFont="1" applyFill="1" applyBorder="1" applyAlignment="1" applyProtection="1">
      <protection hidden="1"/>
    </xf>
    <xf numFmtId="0" fontId="19" fillId="3" borderId="0" xfId="0" applyFont="1" applyFill="1" applyBorder="1" applyProtection="1">
      <protection hidden="1"/>
    </xf>
    <xf numFmtId="0" fontId="11" fillId="3" borderId="0" xfId="0" applyNumberFormat="1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165" fontId="1" fillId="3" borderId="0" xfId="0" applyNumberFormat="1" applyFont="1" applyFill="1" applyBorder="1" applyAlignment="1" applyProtection="1">
      <alignment horizontal="center" wrapText="1"/>
      <protection locked="0" hidden="1"/>
    </xf>
    <xf numFmtId="0" fontId="0" fillId="3" borderId="0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vertical="center" wrapText="1"/>
      <protection hidden="1"/>
    </xf>
    <xf numFmtId="164" fontId="0" fillId="0" borderId="1" xfId="0" applyNumberFormat="1" applyBorder="1" applyProtection="1"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 hidden="1"/>
    </xf>
    <xf numFmtId="0" fontId="24" fillId="3" borderId="1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 wrapText="1"/>
      <protection hidden="1"/>
    </xf>
    <xf numFmtId="0" fontId="1" fillId="3" borderId="6" xfId="0" applyFont="1" applyFill="1" applyBorder="1" applyAlignment="1" applyProtection="1">
      <alignment horizontal="center" wrapText="1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wrapText="1"/>
      <protection hidden="1"/>
    </xf>
    <xf numFmtId="0" fontId="23" fillId="0" borderId="6" xfId="0" applyFont="1" applyBorder="1" applyAlignment="1" applyProtection="1">
      <alignment horizontal="center" wrapText="1"/>
      <protection hidden="1"/>
    </xf>
    <xf numFmtId="0" fontId="23" fillId="0" borderId="4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0" fontId="26" fillId="0" borderId="6" xfId="0" applyFont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164" fontId="15" fillId="0" borderId="9" xfId="0" applyNumberFormat="1" applyFont="1" applyBorder="1" applyAlignment="1" applyProtection="1">
      <alignment horizontal="center"/>
      <protection hidden="1"/>
    </xf>
    <xf numFmtId="164" fontId="15" fillId="0" borderId="10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1" fontId="9" fillId="0" borderId="0" xfId="0" applyNumberFormat="1" applyFont="1" applyAlignment="1" applyProtection="1">
      <alignment horizontal="left"/>
      <protection hidden="1"/>
    </xf>
    <xf numFmtId="14" fontId="9" fillId="0" borderId="0" xfId="0" applyNumberFormat="1" applyFont="1" applyAlignment="1" applyProtection="1">
      <alignment horizontal="left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9" fillId="0" borderId="1" xfId="0" applyFont="1" applyBorder="1" applyAlignment="1" applyProtection="1">
      <alignment horizontal="center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41</xdr:row>
      <xdr:rowOff>295275</xdr:rowOff>
    </xdr:from>
    <xdr:to>
      <xdr:col>7</xdr:col>
      <xdr:colOff>0</xdr:colOff>
      <xdr:row>44</xdr:row>
      <xdr:rowOff>85725</xdr:rowOff>
    </xdr:to>
    <xdr:pic>
      <xdr:nvPicPr>
        <xdr:cNvPr id="2" name="Obrázek 2" descr="F:\podpi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6877050"/>
          <a:ext cx="1104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39</xdr:row>
      <xdr:rowOff>28575</xdr:rowOff>
    </xdr:from>
    <xdr:to>
      <xdr:col>9</xdr:col>
      <xdr:colOff>314325</xdr:colOff>
      <xdr:row>44</xdr:row>
      <xdr:rowOff>9525</xdr:rowOff>
    </xdr:to>
    <xdr:pic>
      <xdr:nvPicPr>
        <xdr:cNvPr id="3" name="Obrázek 3" descr="F:\razítk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6219825"/>
          <a:ext cx="1266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Zeros="0" tabSelected="1" workbookViewId="0">
      <selection activeCell="B7" sqref="B7:L7"/>
    </sheetView>
  </sheetViews>
  <sheetFormatPr defaultColWidth="9.109375" defaultRowHeight="14.4" x14ac:dyDescent="0.3"/>
  <cols>
    <col min="1" max="1" width="27" style="2" customWidth="1"/>
    <col min="2" max="2" width="9.109375" style="2"/>
    <col min="3" max="3" width="11.44140625" style="2" bestFit="1" customWidth="1"/>
    <col min="4" max="5" width="9.109375" style="2"/>
    <col min="6" max="6" width="22.6640625" style="2" bestFit="1" customWidth="1"/>
    <col min="7" max="11" width="9.109375" style="2"/>
    <col min="12" max="12" width="17.44140625" style="2" customWidth="1"/>
    <col min="13" max="16384" width="9.109375" style="2"/>
  </cols>
  <sheetData>
    <row r="1" spans="1:12" ht="30" x14ac:dyDescent="0.4">
      <c r="B1" s="94" t="s">
        <v>57</v>
      </c>
      <c r="C1" s="94"/>
      <c r="D1" s="94"/>
      <c r="E1" s="94"/>
      <c r="F1" s="94"/>
      <c r="G1" s="94"/>
      <c r="H1" s="94"/>
      <c r="I1" s="94"/>
      <c r="J1" s="94"/>
      <c r="K1" s="94"/>
      <c r="L1" s="54"/>
    </row>
    <row r="2" spans="1:12" ht="30" x14ac:dyDescent="0.4">
      <c r="B2" s="94" t="s">
        <v>46</v>
      </c>
      <c r="C2" s="94"/>
      <c r="D2" s="94"/>
      <c r="E2" s="94"/>
      <c r="F2" s="94"/>
      <c r="G2" s="94"/>
      <c r="H2" s="94"/>
      <c r="I2" s="94"/>
      <c r="J2" s="94"/>
      <c r="K2" s="94"/>
      <c r="L2" s="3"/>
    </row>
    <row r="3" spans="1:12" ht="30" x14ac:dyDescent="0.4">
      <c r="B3" s="94" t="s">
        <v>58</v>
      </c>
      <c r="C3" s="94"/>
      <c r="D3" s="94"/>
      <c r="E3" s="94"/>
      <c r="F3" s="94"/>
      <c r="G3" s="94"/>
      <c r="H3" s="94"/>
      <c r="I3" s="94"/>
      <c r="J3" s="94"/>
      <c r="K3" s="94"/>
      <c r="L3" s="46"/>
    </row>
    <row r="4" spans="1:12" ht="30" x14ac:dyDescent="0.4">
      <c r="A4" s="66"/>
      <c r="B4" s="66"/>
      <c r="C4" s="66"/>
      <c r="D4" s="66"/>
      <c r="E4" s="66"/>
      <c r="F4" s="66"/>
      <c r="G4" s="66"/>
      <c r="H4" s="66"/>
      <c r="I4" s="66"/>
      <c r="J4" s="66"/>
      <c r="K4" s="46"/>
      <c r="L4" s="46"/>
    </row>
    <row r="5" spans="1:12" ht="18" x14ac:dyDescent="0.25">
      <c r="A5" s="92" t="s">
        <v>24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8" x14ac:dyDescent="0.25">
      <c r="A6" s="3"/>
      <c r="B6" s="3"/>
      <c r="C6" s="46"/>
      <c r="D6" s="3"/>
      <c r="E6" s="46"/>
      <c r="F6" s="3"/>
      <c r="G6" s="3"/>
      <c r="H6" s="3"/>
      <c r="I6" s="3"/>
      <c r="J6" s="3"/>
      <c r="K6" s="3"/>
      <c r="L6" s="3"/>
    </row>
    <row r="7" spans="1:12" ht="27" customHeight="1" x14ac:dyDescent="0.25">
      <c r="A7" s="3" t="s">
        <v>20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ht="17.399999999999999" x14ac:dyDescent="0.3">
      <c r="B8" s="3"/>
      <c r="C8" s="46"/>
      <c r="D8" s="3"/>
      <c r="E8" s="46"/>
      <c r="F8" s="3"/>
      <c r="G8" s="3"/>
      <c r="H8" s="3"/>
      <c r="I8" s="3"/>
      <c r="J8" s="3"/>
      <c r="K8" s="3"/>
      <c r="L8" s="3"/>
    </row>
    <row r="9" spans="1:12" ht="18" customHeight="1" x14ac:dyDescent="0.3">
      <c r="A9" s="96" t="s">
        <v>59</v>
      </c>
      <c r="B9" s="89" t="s">
        <v>0</v>
      </c>
      <c r="C9" s="89"/>
      <c r="D9" s="89" t="s">
        <v>11</v>
      </c>
      <c r="E9" s="90" t="s">
        <v>12</v>
      </c>
      <c r="F9" s="89" t="s">
        <v>14</v>
      </c>
      <c r="G9" s="89" t="s">
        <v>1</v>
      </c>
      <c r="H9" s="89"/>
      <c r="I9" s="89" t="s">
        <v>13</v>
      </c>
      <c r="J9" s="89" t="s">
        <v>12</v>
      </c>
      <c r="K9" s="89" t="s">
        <v>14</v>
      </c>
      <c r="L9" s="89"/>
    </row>
    <row r="10" spans="1:12" ht="18" customHeight="1" x14ac:dyDescent="0.3">
      <c r="A10" s="97"/>
      <c r="B10" s="89"/>
      <c r="C10" s="89"/>
      <c r="D10" s="89"/>
      <c r="E10" s="91"/>
      <c r="F10" s="89"/>
      <c r="G10" s="89"/>
      <c r="H10" s="89"/>
      <c r="I10" s="89"/>
      <c r="J10" s="89"/>
      <c r="K10" s="89"/>
      <c r="L10" s="89"/>
    </row>
    <row r="11" spans="1:12" ht="18" customHeight="1" x14ac:dyDescent="0.3">
      <c r="A11" s="97"/>
      <c r="B11" s="15"/>
      <c r="C11" s="47"/>
      <c r="D11" s="44"/>
      <c r="E11" s="14"/>
      <c r="F11" s="14"/>
      <c r="G11" s="15"/>
      <c r="H11" s="47"/>
      <c r="I11" s="14"/>
      <c r="J11" s="14"/>
      <c r="K11" s="82"/>
      <c r="L11" s="82"/>
    </row>
    <row r="12" spans="1:12" ht="18" customHeight="1" x14ac:dyDescent="0.3">
      <c r="A12" s="97"/>
      <c r="B12" s="15"/>
      <c r="C12" s="47"/>
      <c r="D12" s="44"/>
      <c r="E12" s="14"/>
      <c r="F12" s="14"/>
      <c r="G12" s="15"/>
      <c r="H12" s="47"/>
      <c r="I12" s="14"/>
      <c r="J12" s="14"/>
      <c r="K12" s="82"/>
      <c r="L12" s="82"/>
    </row>
    <row r="13" spans="1:12" ht="18" customHeight="1" x14ac:dyDescent="0.3">
      <c r="A13" s="97"/>
      <c r="B13" s="15"/>
      <c r="C13" s="47"/>
      <c r="D13" s="44"/>
      <c r="E13" s="14"/>
      <c r="F13" s="14"/>
      <c r="G13" s="15"/>
      <c r="H13" s="47"/>
      <c r="I13" s="14"/>
      <c r="J13" s="14"/>
      <c r="K13" s="82"/>
      <c r="L13" s="82"/>
    </row>
    <row r="14" spans="1:12" ht="18" customHeight="1" x14ac:dyDescent="0.3">
      <c r="A14" s="97"/>
      <c r="B14" s="15"/>
      <c r="C14" s="47"/>
      <c r="D14" s="44"/>
      <c r="E14" s="14"/>
      <c r="F14" s="14"/>
      <c r="G14" s="15"/>
      <c r="H14" s="47"/>
      <c r="I14" s="14"/>
      <c r="J14" s="14"/>
      <c r="K14" s="82"/>
      <c r="L14" s="82"/>
    </row>
    <row r="15" spans="1:12" ht="18" customHeight="1" x14ac:dyDescent="0.3">
      <c r="A15" s="98"/>
      <c r="B15" s="15"/>
      <c r="C15" s="47"/>
      <c r="D15" s="44"/>
      <c r="E15" s="14"/>
      <c r="F15" s="14"/>
      <c r="G15" s="15"/>
      <c r="H15" s="47"/>
      <c r="I15" s="14"/>
      <c r="J15" s="14"/>
      <c r="K15" s="82"/>
      <c r="L15" s="82"/>
    </row>
    <row r="16" spans="1:12" ht="17.399999999999999" x14ac:dyDescent="0.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3"/>
    </row>
    <row r="17" spans="1:12" ht="18" x14ac:dyDescent="0.35">
      <c r="A17" s="45" t="s">
        <v>47</v>
      </c>
    </row>
    <row r="18" spans="1:12" ht="15" customHeight="1" x14ac:dyDescent="0.3">
      <c r="A18" s="6" t="s">
        <v>8</v>
      </c>
      <c r="B18" s="83" t="s">
        <v>0</v>
      </c>
      <c r="C18" s="84"/>
      <c r="D18" s="83" t="s">
        <v>1</v>
      </c>
      <c r="E18" s="84"/>
      <c r="F18" s="89" t="s">
        <v>5</v>
      </c>
      <c r="G18" s="89" t="s">
        <v>6</v>
      </c>
      <c r="H18" s="89" t="s">
        <v>2</v>
      </c>
      <c r="I18" s="89" t="s">
        <v>9</v>
      </c>
      <c r="J18" s="89" t="s">
        <v>17</v>
      </c>
      <c r="K18" s="89" t="s">
        <v>18</v>
      </c>
      <c r="L18" s="89" t="s">
        <v>3</v>
      </c>
    </row>
    <row r="19" spans="1:12" x14ac:dyDescent="0.3">
      <c r="A19" s="7" t="s">
        <v>10</v>
      </c>
      <c r="B19" s="85"/>
      <c r="C19" s="86"/>
      <c r="D19" s="87"/>
      <c r="E19" s="88"/>
      <c r="F19" s="89"/>
      <c r="G19" s="89"/>
      <c r="H19" s="89"/>
      <c r="I19" s="89"/>
      <c r="J19" s="89"/>
      <c r="K19" s="89"/>
      <c r="L19" s="89"/>
    </row>
    <row r="20" spans="1:12" x14ac:dyDescent="0.3">
      <c r="A20" s="48" t="s">
        <v>4</v>
      </c>
      <c r="B20" s="15"/>
      <c r="C20" s="47"/>
      <c r="D20" s="50"/>
      <c r="E20" s="47"/>
      <c r="F20" s="1">
        <f>+G20</f>
        <v>0</v>
      </c>
      <c r="G20" s="16"/>
      <c r="H20" s="8">
        <f t="shared" ref="H20:H25" si="0">+D20-B20</f>
        <v>0</v>
      </c>
      <c r="I20" s="9">
        <v>100</v>
      </c>
      <c r="J20" s="17"/>
      <c r="K20" s="17"/>
      <c r="L20" s="10">
        <f t="shared" ref="L20:L22" si="1">IF(F20="Wrong no. of persons","Wrong no. of persons",+I20*H20*G20+J20*12+K20*15)</f>
        <v>0</v>
      </c>
    </row>
    <row r="21" spans="1:12" x14ac:dyDescent="0.3">
      <c r="A21" s="48" t="s">
        <v>4</v>
      </c>
      <c r="B21" s="15"/>
      <c r="C21" s="47"/>
      <c r="D21" s="50"/>
      <c r="E21" s="47"/>
      <c r="F21" s="1">
        <f t="shared" ref="F21" si="2">+G21</f>
        <v>0</v>
      </c>
      <c r="G21" s="16"/>
      <c r="H21" s="8">
        <f t="shared" si="0"/>
        <v>0</v>
      </c>
      <c r="I21" s="9">
        <v>100</v>
      </c>
      <c r="J21" s="17"/>
      <c r="K21" s="17"/>
      <c r="L21" s="10">
        <f t="shared" si="1"/>
        <v>0</v>
      </c>
    </row>
    <row r="22" spans="1:12" x14ac:dyDescent="0.3">
      <c r="A22" s="49" t="s">
        <v>15</v>
      </c>
      <c r="B22" s="15"/>
      <c r="C22" s="47"/>
      <c r="D22" s="50"/>
      <c r="E22" s="47"/>
      <c r="F22" s="51">
        <f>IF(MOD(G22,2)=0,G22/2,"Wrong no. of persons")</f>
        <v>0</v>
      </c>
      <c r="G22" s="16"/>
      <c r="H22" s="8">
        <f t="shared" si="0"/>
        <v>0</v>
      </c>
      <c r="I22" s="9">
        <v>80</v>
      </c>
      <c r="J22" s="17"/>
      <c r="K22" s="17"/>
      <c r="L22" s="10">
        <f t="shared" si="1"/>
        <v>0</v>
      </c>
    </row>
    <row r="23" spans="1:12" x14ac:dyDescent="0.3">
      <c r="A23" s="49" t="s">
        <v>15</v>
      </c>
      <c r="B23" s="15"/>
      <c r="C23" s="47"/>
      <c r="D23" s="50"/>
      <c r="E23" s="47"/>
      <c r="F23" s="51">
        <f t="shared" ref="F23" si="3">IF(MOD(G23,2)=0,G23/2,"Wrong no. of persons")</f>
        <v>0</v>
      </c>
      <c r="G23" s="16"/>
      <c r="H23" s="8">
        <f t="shared" si="0"/>
        <v>0</v>
      </c>
      <c r="I23" s="9">
        <v>80</v>
      </c>
      <c r="J23" s="17"/>
      <c r="K23" s="17"/>
      <c r="L23" s="10">
        <f>IF(F23="Wrong no. of persons","Wrong no. of persons",+I23*H23*G23+J23*12+K23*15)</f>
        <v>0</v>
      </c>
    </row>
    <row r="24" spans="1:12" x14ac:dyDescent="0.3">
      <c r="A24" s="49" t="s">
        <v>16</v>
      </c>
      <c r="B24" s="15"/>
      <c r="C24" s="47"/>
      <c r="D24" s="50"/>
      <c r="E24" s="47"/>
      <c r="F24" s="51">
        <f>IF(MOD(G24,3)=0,G24/3,"Wrong no. of persons")</f>
        <v>0</v>
      </c>
      <c r="G24" s="16"/>
      <c r="H24" s="8">
        <f t="shared" si="0"/>
        <v>0</v>
      </c>
      <c r="I24" s="9">
        <v>70</v>
      </c>
      <c r="J24" s="65"/>
      <c r="K24" s="17"/>
      <c r="L24" s="10">
        <f t="shared" ref="L24:L25" si="4">IF(F24="Wrong no. of persons","Wrong no. of persons",+I24*H24*G24+J24*12+K24*15)</f>
        <v>0</v>
      </c>
    </row>
    <row r="25" spans="1:12" x14ac:dyDescent="0.3">
      <c r="A25" s="49" t="s">
        <v>16</v>
      </c>
      <c r="B25" s="15"/>
      <c r="C25" s="47"/>
      <c r="D25" s="50"/>
      <c r="E25" s="47"/>
      <c r="F25" s="51">
        <f t="shared" ref="F25" si="5">IF(MOD(G25,3)=0,G25/3,"Wrong no. of persons")</f>
        <v>0</v>
      </c>
      <c r="G25" s="16"/>
      <c r="H25" s="8">
        <f t="shared" si="0"/>
        <v>0</v>
      </c>
      <c r="I25" s="9">
        <v>70</v>
      </c>
      <c r="J25" s="17"/>
      <c r="K25" s="17"/>
      <c r="L25" s="10">
        <f t="shared" si="4"/>
        <v>0</v>
      </c>
    </row>
    <row r="26" spans="1:12" x14ac:dyDescent="0.3">
      <c r="A26" s="62"/>
      <c r="B26" s="63"/>
      <c r="C26" s="64"/>
      <c r="D26" s="63"/>
      <c r="E26" s="64"/>
      <c r="F26" s="61"/>
      <c r="G26" s="80" t="s">
        <v>45</v>
      </c>
      <c r="H26" s="81"/>
      <c r="I26" s="81"/>
      <c r="J26" s="79">
        <f>SUM(J20:J25)</f>
        <v>0</v>
      </c>
      <c r="K26" s="79">
        <f>SUM(K20:K25)</f>
        <v>0</v>
      </c>
      <c r="L26" s="10"/>
    </row>
    <row r="27" spans="1:12" ht="21" x14ac:dyDescent="0.4">
      <c r="A27" s="102"/>
      <c r="B27" s="102"/>
      <c r="C27" s="102"/>
      <c r="D27" s="102"/>
      <c r="E27" s="102"/>
      <c r="F27" s="102"/>
      <c r="G27" s="99" t="s">
        <v>7</v>
      </c>
      <c r="H27" s="100"/>
      <c r="I27" s="100"/>
      <c r="J27" s="100"/>
      <c r="K27" s="101"/>
      <c r="L27" s="55">
        <f>SUM(L20:L25)</f>
        <v>0</v>
      </c>
    </row>
    <row r="30" spans="1:12" ht="18" x14ac:dyDescent="0.35">
      <c r="A30" s="45" t="s">
        <v>48</v>
      </c>
    </row>
    <row r="31" spans="1:12" x14ac:dyDescent="0.3">
      <c r="A31" s="6" t="s">
        <v>49</v>
      </c>
      <c r="B31" s="83" t="s">
        <v>0</v>
      </c>
      <c r="C31" s="84"/>
      <c r="D31" s="83" t="s">
        <v>1</v>
      </c>
      <c r="E31" s="84"/>
      <c r="F31" s="89" t="s">
        <v>5</v>
      </c>
      <c r="G31" s="89" t="s">
        <v>6</v>
      </c>
      <c r="H31" s="89" t="s">
        <v>2</v>
      </c>
      <c r="I31" s="89" t="s">
        <v>9</v>
      </c>
      <c r="J31" s="89"/>
      <c r="K31" s="89"/>
      <c r="L31" s="89" t="s">
        <v>3</v>
      </c>
    </row>
    <row r="32" spans="1:12" x14ac:dyDescent="0.3">
      <c r="A32" s="68" t="s">
        <v>50</v>
      </c>
      <c r="B32" s="85"/>
      <c r="C32" s="86"/>
      <c r="D32" s="87"/>
      <c r="E32" s="88"/>
      <c r="F32" s="89"/>
      <c r="G32" s="89"/>
      <c r="H32" s="89"/>
      <c r="I32" s="89"/>
      <c r="J32" s="89"/>
      <c r="K32" s="89"/>
      <c r="L32" s="89"/>
    </row>
    <row r="33" spans="1:12" x14ac:dyDescent="0.3">
      <c r="A33" s="48" t="s">
        <v>4</v>
      </c>
      <c r="B33" s="50"/>
      <c r="C33" s="47"/>
      <c r="D33" s="50"/>
      <c r="E33" s="47"/>
      <c r="F33" s="1">
        <f>+G33</f>
        <v>0</v>
      </c>
      <c r="G33" s="16"/>
      <c r="H33" s="8">
        <f t="shared" ref="H33:H38" si="6">+D33-B33</f>
        <v>0</v>
      </c>
      <c r="I33" s="9">
        <f>IF(H33&gt;=3,70,80)</f>
        <v>80</v>
      </c>
      <c r="J33" s="47"/>
      <c r="K33" s="47"/>
      <c r="L33" s="10">
        <f>IF(F33="Wrong no. of persons","Wrong no. of persons",+I33*H33*G33)</f>
        <v>0</v>
      </c>
    </row>
    <row r="34" spans="1:12" x14ac:dyDescent="0.3">
      <c r="A34" s="48" t="s">
        <v>4</v>
      </c>
      <c r="B34" s="50"/>
      <c r="C34" s="47"/>
      <c r="D34" s="50"/>
      <c r="E34" s="47"/>
      <c r="F34" s="1">
        <f t="shared" ref="F34" si="7">+G34</f>
        <v>0</v>
      </c>
      <c r="G34" s="16"/>
      <c r="H34" s="8">
        <f t="shared" si="6"/>
        <v>0</v>
      </c>
      <c r="I34" s="9">
        <f>IF(H34&gt;=3,70,80)</f>
        <v>80</v>
      </c>
      <c r="J34" s="47"/>
      <c r="K34" s="47"/>
      <c r="L34" s="10">
        <f t="shared" ref="L34:L38" si="8">IF(F34="Wrong no. of persons","Wrong no. of persons",+I34*H34*G34)</f>
        <v>0</v>
      </c>
    </row>
    <row r="35" spans="1:12" x14ac:dyDescent="0.3">
      <c r="A35" s="49" t="s">
        <v>15</v>
      </c>
      <c r="B35" s="50"/>
      <c r="C35" s="47"/>
      <c r="D35" s="50"/>
      <c r="E35" s="47"/>
      <c r="F35" s="51">
        <f>IF(MOD(G35,2)=0,G35/2,"Wrong no. of persons")</f>
        <v>0</v>
      </c>
      <c r="G35" s="16"/>
      <c r="H35" s="8">
        <f t="shared" si="6"/>
        <v>0</v>
      </c>
      <c r="I35" s="9">
        <f>IF(H35&gt;=3,60,70)</f>
        <v>70</v>
      </c>
      <c r="J35" s="47"/>
      <c r="K35" s="47"/>
      <c r="L35" s="10">
        <f t="shared" si="8"/>
        <v>0</v>
      </c>
    </row>
    <row r="36" spans="1:12" ht="15" customHeight="1" x14ac:dyDescent="0.3">
      <c r="A36" s="49" t="s">
        <v>15</v>
      </c>
      <c r="B36" s="50"/>
      <c r="C36" s="47"/>
      <c r="D36" s="50"/>
      <c r="E36" s="47"/>
      <c r="F36" s="51">
        <f t="shared" ref="F36" si="9">IF(MOD(G36,2)=0,G36/2,"Wrong no. of persons")</f>
        <v>0</v>
      </c>
      <c r="G36" s="16"/>
      <c r="H36" s="8">
        <f t="shared" si="6"/>
        <v>0</v>
      </c>
      <c r="I36" s="9">
        <f t="shared" ref="I36:I38" si="10">IF(H36&gt;=3,60,70)</f>
        <v>70</v>
      </c>
      <c r="J36" s="47"/>
      <c r="K36" s="47"/>
      <c r="L36" s="10">
        <f t="shared" si="8"/>
        <v>0</v>
      </c>
    </row>
    <row r="37" spans="1:12" x14ac:dyDescent="0.3">
      <c r="A37" s="49" t="s">
        <v>16</v>
      </c>
      <c r="B37" s="50"/>
      <c r="C37" s="47"/>
      <c r="D37" s="50"/>
      <c r="E37" s="47"/>
      <c r="F37" s="51">
        <f>IF(MOD(G37,3)=0,G37/3,"Wrong no. of persons")</f>
        <v>0</v>
      </c>
      <c r="G37" s="16"/>
      <c r="H37" s="8">
        <f t="shared" si="6"/>
        <v>0</v>
      </c>
      <c r="I37" s="9">
        <f t="shared" si="10"/>
        <v>70</v>
      </c>
      <c r="J37" s="47"/>
      <c r="K37" s="47"/>
      <c r="L37" s="10">
        <f t="shared" si="8"/>
        <v>0</v>
      </c>
    </row>
    <row r="38" spans="1:12" x14ac:dyDescent="0.3">
      <c r="A38" s="49" t="s">
        <v>16</v>
      </c>
      <c r="B38" s="50"/>
      <c r="C38" s="47"/>
      <c r="D38" s="50"/>
      <c r="E38" s="47"/>
      <c r="F38" s="51">
        <f t="shared" ref="F38" si="11">IF(MOD(G38,3)=0,G38/3,"Wrong no. of persons")</f>
        <v>0</v>
      </c>
      <c r="G38" s="16"/>
      <c r="H38" s="8">
        <f t="shared" si="6"/>
        <v>0</v>
      </c>
      <c r="I38" s="9">
        <f t="shared" si="10"/>
        <v>70</v>
      </c>
      <c r="J38" s="47"/>
      <c r="K38" s="47"/>
      <c r="L38" s="10">
        <f t="shared" si="8"/>
        <v>0</v>
      </c>
    </row>
    <row r="39" spans="1:12" ht="21" x14ac:dyDescent="0.4">
      <c r="A39" s="102"/>
      <c r="B39" s="102"/>
      <c r="C39" s="102"/>
      <c r="D39" s="102"/>
      <c r="E39" s="102"/>
      <c r="F39" s="102"/>
      <c r="G39" s="99" t="s">
        <v>7</v>
      </c>
      <c r="H39" s="100"/>
      <c r="I39" s="100"/>
      <c r="J39" s="100"/>
      <c r="K39" s="101"/>
      <c r="L39" s="55">
        <f>SUM(L33:L38)</f>
        <v>0</v>
      </c>
    </row>
    <row r="41" spans="1:12" ht="26.4" x14ac:dyDescent="0.35">
      <c r="A41" s="103" t="s">
        <v>53</v>
      </c>
      <c r="B41" s="103"/>
      <c r="C41" s="103"/>
      <c r="D41" s="103"/>
      <c r="E41" s="103"/>
      <c r="F41" s="103"/>
      <c r="G41" s="69" t="s">
        <v>6</v>
      </c>
      <c r="H41" s="47"/>
      <c r="I41" s="67" t="s">
        <v>54</v>
      </c>
      <c r="J41" s="47"/>
      <c r="K41" s="47"/>
      <c r="L41" s="67" t="s">
        <v>3</v>
      </c>
    </row>
    <row r="42" spans="1:12" ht="34.5" customHeight="1" x14ac:dyDescent="0.3">
      <c r="A42" s="104" t="s">
        <v>56</v>
      </c>
      <c r="B42" s="105"/>
      <c r="C42" s="105"/>
      <c r="D42" s="105"/>
      <c r="E42" s="105"/>
      <c r="F42" s="106"/>
      <c r="G42" s="78"/>
      <c r="H42" s="74"/>
      <c r="I42" s="75">
        <v>20</v>
      </c>
      <c r="J42" s="74"/>
      <c r="K42" s="74"/>
      <c r="L42" s="76">
        <f>+G42*I42</f>
        <v>0</v>
      </c>
    </row>
    <row r="43" spans="1:12" ht="15" customHeight="1" x14ac:dyDescent="0.3">
      <c r="A43" s="73"/>
      <c r="B43" s="70"/>
      <c r="C43" s="71"/>
      <c r="D43" s="70"/>
      <c r="E43" s="72"/>
    </row>
    <row r="44" spans="1:12" ht="50.25" customHeight="1" x14ac:dyDescent="0.3">
      <c r="A44" s="95" t="s">
        <v>19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</row>
    <row r="45" spans="1:12" ht="15" hidden="1" x14ac:dyDescent="0.25">
      <c r="B45" s="13">
        <v>42571</v>
      </c>
      <c r="D45" s="13">
        <v>42574</v>
      </c>
      <c r="E45" s="13"/>
    </row>
    <row r="46" spans="1:12" ht="15" hidden="1" x14ac:dyDescent="0.25">
      <c r="B46" s="13">
        <f>+B45+1</f>
        <v>42572</v>
      </c>
      <c r="C46" s="13"/>
      <c r="D46" s="13">
        <f>+D45+1</f>
        <v>42575</v>
      </c>
      <c r="E46" s="13"/>
    </row>
    <row r="47" spans="1:12" ht="15" hidden="1" x14ac:dyDescent="0.25">
      <c r="B47" s="13">
        <f>+B46+1</f>
        <v>42573</v>
      </c>
      <c r="C47" s="13"/>
      <c r="D47" s="13">
        <f>+D46+1</f>
        <v>42576</v>
      </c>
      <c r="E47" s="13"/>
    </row>
    <row r="48" spans="1:12" ht="15" hidden="1" x14ac:dyDescent="0.25">
      <c r="B48" s="13">
        <f>+B47+1</f>
        <v>42574</v>
      </c>
      <c r="C48" s="13"/>
      <c r="D48" s="13">
        <f t="shared" ref="D48:D51" si="12">+D47+1</f>
        <v>42577</v>
      </c>
      <c r="E48" s="13"/>
    </row>
    <row r="49" spans="2:4" ht="15" hidden="1" x14ac:dyDescent="0.25">
      <c r="B49" s="13">
        <f>+B48+1</f>
        <v>42575</v>
      </c>
      <c r="C49" s="13"/>
      <c r="D49" s="13">
        <f t="shared" si="12"/>
        <v>42578</v>
      </c>
    </row>
    <row r="50" spans="2:4" ht="15" hidden="1" x14ac:dyDescent="0.25">
      <c r="B50" s="13">
        <f t="shared" ref="B50:B51" si="13">+B49+1</f>
        <v>42576</v>
      </c>
      <c r="D50" s="13">
        <f t="shared" si="12"/>
        <v>42579</v>
      </c>
    </row>
    <row r="51" spans="2:4" hidden="1" x14ac:dyDescent="0.3">
      <c r="B51" s="13">
        <f t="shared" si="13"/>
        <v>42577</v>
      </c>
      <c r="D51" s="13">
        <f t="shared" si="12"/>
        <v>42580</v>
      </c>
    </row>
    <row r="52" spans="2:4" hidden="1" x14ac:dyDescent="0.3">
      <c r="B52" s="13">
        <f>+B51+1</f>
        <v>42578</v>
      </c>
    </row>
    <row r="53" spans="2:4" hidden="1" x14ac:dyDescent="0.3"/>
  </sheetData>
  <sheetProtection password="C3AD" sheet="1" objects="1" scenarios="1" selectLockedCells="1"/>
  <mergeCells count="45">
    <mergeCell ref="A41:F41"/>
    <mergeCell ref="A42:F42"/>
    <mergeCell ref="A39:F39"/>
    <mergeCell ref="G39:K39"/>
    <mergeCell ref="I31:I32"/>
    <mergeCell ref="J31:J32"/>
    <mergeCell ref="K31:K32"/>
    <mergeCell ref="L31:L32"/>
    <mergeCell ref="B31:C32"/>
    <mergeCell ref="D31:E32"/>
    <mergeCell ref="F31:F32"/>
    <mergeCell ref="G31:G32"/>
    <mergeCell ref="H31:H32"/>
    <mergeCell ref="B1:K1"/>
    <mergeCell ref="B2:K2"/>
    <mergeCell ref="B3:K3"/>
    <mergeCell ref="A44:L44"/>
    <mergeCell ref="J18:J19"/>
    <mergeCell ref="K18:K19"/>
    <mergeCell ref="F9:F10"/>
    <mergeCell ref="I9:I10"/>
    <mergeCell ref="A9:A15"/>
    <mergeCell ref="I18:I19"/>
    <mergeCell ref="L18:L19"/>
    <mergeCell ref="G27:K27"/>
    <mergeCell ref="H18:H19"/>
    <mergeCell ref="A27:F27"/>
    <mergeCell ref="F18:F19"/>
    <mergeCell ref="G18:G19"/>
    <mergeCell ref="B18:C19"/>
    <mergeCell ref="D18:E19"/>
    <mergeCell ref="D9:D10"/>
    <mergeCell ref="E9:E10"/>
    <mergeCell ref="A5:L5"/>
    <mergeCell ref="B9:C10"/>
    <mergeCell ref="G9:H10"/>
    <mergeCell ref="J9:J10"/>
    <mergeCell ref="K9:L10"/>
    <mergeCell ref="B7:L7"/>
    <mergeCell ref="G26:I26"/>
    <mergeCell ref="K11:L11"/>
    <mergeCell ref="K12:L12"/>
    <mergeCell ref="K13:L13"/>
    <mergeCell ref="K14:L14"/>
    <mergeCell ref="K15:L15"/>
  </mergeCells>
  <dataValidations count="8">
    <dataValidation type="list" allowBlank="1" showInputMessage="1" showErrorMessage="1" sqref="B26">
      <formula1>$B$46:$B$49</formula1>
    </dataValidation>
    <dataValidation type="list" allowBlank="1" showInputMessage="1" showErrorMessage="1" sqref="B33:B38">
      <formula1>$B$49:$B$51</formula1>
    </dataValidation>
    <dataValidation type="list" allowBlank="1" showInputMessage="1" showErrorMessage="1" sqref="D26">
      <formula1>$D$46:$D$49</formula1>
    </dataValidation>
    <dataValidation type="list" allowBlank="1" showInputMessage="1" showErrorMessage="1" sqref="D33:D38">
      <formula1>$D$48:$D$51</formula1>
    </dataValidation>
    <dataValidation type="list" allowBlank="1" showInputMessage="1" showErrorMessage="1" sqref="D20:D25">
      <formula1>$D$45:$D$47</formula1>
    </dataValidation>
    <dataValidation type="list" allowBlank="1" showInputMessage="1" showErrorMessage="1" sqref="G11:G15">
      <formula1>$D$45:$D$51</formula1>
    </dataValidation>
    <dataValidation type="list" allowBlank="1" showInputMessage="1" showErrorMessage="1" sqref="B20:B25">
      <formula1>$B$45:$B$48</formula1>
    </dataValidation>
    <dataValidation type="list" allowBlank="1" showInputMessage="1" showErrorMessage="1" sqref="B11:B15">
      <formula1>$B$45:$B$51</formula1>
    </dataValidation>
  </dataValidations>
  <pageMargins left="0.36" right="0.14000000000000001" top="0.25" bottom="0.27" header="0.15" footer="0.0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Zeros="0" workbookViewId="0">
      <selection activeCell="A11" sqref="A11:J11"/>
    </sheetView>
  </sheetViews>
  <sheetFormatPr defaultColWidth="9.109375" defaultRowHeight="14.4" x14ac:dyDescent="0.3"/>
  <cols>
    <col min="1" max="1" width="27" style="2" customWidth="1"/>
    <col min="2" max="16384" width="9.109375" style="2"/>
  </cols>
  <sheetData>
    <row r="1" spans="1:11" ht="15" customHeight="1" x14ac:dyDescent="0.3">
      <c r="A1" s="117" t="s">
        <v>27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1" ht="15.75" customHeigh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122"/>
    </row>
    <row r="3" spans="1:11" ht="15.6" x14ac:dyDescent="0.3">
      <c r="A3" s="30" t="s">
        <v>28</v>
      </c>
      <c r="B3" s="31"/>
      <c r="C3" s="31"/>
      <c r="D3" s="31"/>
      <c r="E3" s="32"/>
      <c r="F3" s="33" t="s">
        <v>29</v>
      </c>
      <c r="G3" s="31" t="s">
        <v>60</v>
      </c>
      <c r="H3" s="31"/>
      <c r="I3" s="31"/>
      <c r="J3" s="34"/>
    </row>
    <row r="4" spans="1:11" ht="15.6" x14ac:dyDescent="0.3">
      <c r="A4" s="30" t="s">
        <v>30</v>
      </c>
      <c r="B4" s="31"/>
      <c r="C4" s="31"/>
      <c r="D4" s="35"/>
      <c r="E4" s="32"/>
      <c r="F4" s="36"/>
      <c r="G4" s="37" t="s">
        <v>31</v>
      </c>
      <c r="H4" s="37"/>
      <c r="I4" s="37"/>
      <c r="J4" s="38"/>
    </row>
    <row r="5" spans="1:11" ht="15.75" x14ac:dyDescent="0.25">
      <c r="A5" s="30" t="s">
        <v>32</v>
      </c>
      <c r="B5" s="31"/>
      <c r="C5" s="31"/>
      <c r="D5" s="35"/>
      <c r="E5" s="32"/>
      <c r="F5" s="36"/>
      <c r="G5" s="37" t="s">
        <v>33</v>
      </c>
      <c r="H5" s="37"/>
      <c r="I5" s="37"/>
      <c r="J5" s="38"/>
    </row>
    <row r="6" spans="1:11" s="60" customFormat="1" ht="15.75" x14ac:dyDescent="0.25">
      <c r="A6" s="56" t="s">
        <v>34</v>
      </c>
      <c r="B6" s="52"/>
      <c r="C6" s="52"/>
      <c r="D6" s="57"/>
      <c r="E6" s="58"/>
      <c r="F6" s="59" t="s">
        <v>35</v>
      </c>
      <c r="G6" s="52" t="s">
        <v>44</v>
      </c>
      <c r="H6" s="52"/>
      <c r="I6" s="52"/>
      <c r="J6" s="53"/>
    </row>
    <row r="7" spans="1:11" ht="15.75" x14ac:dyDescent="0.25">
      <c r="A7" s="30" t="s">
        <v>36</v>
      </c>
      <c r="B7" s="31"/>
      <c r="C7" s="31"/>
      <c r="D7" s="35"/>
      <c r="E7" s="32"/>
      <c r="F7" s="33" t="s">
        <v>37</v>
      </c>
      <c r="G7" s="52" t="s">
        <v>38</v>
      </c>
      <c r="H7" s="52"/>
      <c r="I7" s="52"/>
      <c r="J7" s="53"/>
    </row>
    <row r="8" spans="1:11" ht="15.75" x14ac:dyDescent="0.25">
      <c r="A8" s="30" t="s">
        <v>39</v>
      </c>
      <c r="B8" s="31"/>
      <c r="C8" s="31"/>
      <c r="D8" s="35"/>
      <c r="E8" s="32"/>
      <c r="F8" s="33" t="s">
        <v>40</v>
      </c>
      <c r="G8" s="52" t="s">
        <v>41</v>
      </c>
      <c r="H8" s="52"/>
      <c r="I8" s="52"/>
      <c r="J8" s="53"/>
    </row>
    <row r="9" spans="1:11" ht="16.5" thickBot="1" x14ac:dyDescent="0.3">
      <c r="A9" s="39" t="s">
        <v>42</v>
      </c>
      <c r="B9" s="40"/>
      <c r="C9" s="40"/>
      <c r="D9" s="41"/>
      <c r="E9" s="42"/>
      <c r="F9" s="40" t="s">
        <v>43</v>
      </c>
      <c r="G9" s="40"/>
      <c r="H9" s="40"/>
      <c r="I9" s="40"/>
      <c r="J9" s="43"/>
    </row>
    <row r="10" spans="1:11" ht="15.75" x14ac:dyDescent="0.25">
      <c r="A10" s="31"/>
      <c r="B10" s="31"/>
      <c r="C10" s="31"/>
      <c r="D10" s="35"/>
      <c r="E10" s="32"/>
      <c r="F10" s="31"/>
      <c r="G10" s="31"/>
      <c r="H10" s="31"/>
      <c r="I10" s="31"/>
      <c r="J10" s="31"/>
    </row>
    <row r="11" spans="1:11" ht="19.5" x14ac:dyDescent="0.25">
      <c r="A11" s="123" t="str">
        <f>+forms!B1</f>
        <v>JUNIOR EUROPEAN JUDO CUP</v>
      </c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1" ht="19.5" x14ac:dyDescent="0.25">
      <c r="A12" s="123" t="s">
        <v>46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9"/>
    </row>
    <row r="13" spans="1:11" ht="17.399999999999999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ht="21" x14ac:dyDescent="0.4">
      <c r="A14" s="109" t="s">
        <v>21</v>
      </c>
      <c r="B14" s="109"/>
      <c r="C14" s="110">
        <f ca="1">TODAY()+ LEN(forms!B7)</f>
        <v>42508</v>
      </c>
      <c r="D14" s="110"/>
      <c r="E14" s="18" t="s">
        <v>22</v>
      </c>
      <c r="F14" s="111">
        <f ca="1">TODAY()</f>
        <v>42508</v>
      </c>
      <c r="G14" s="111"/>
      <c r="H14" s="19"/>
      <c r="I14" s="19"/>
      <c r="J14" s="19"/>
    </row>
    <row r="15" spans="1:11" ht="21" x14ac:dyDescent="0.4">
      <c r="B15" s="20" t="s">
        <v>23</v>
      </c>
      <c r="C15" s="112">
        <f>+forms!B7</f>
        <v>0</v>
      </c>
      <c r="D15" s="112"/>
      <c r="E15" s="112"/>
      <c r="F15" s="112"/>
      <c r="G15" s="112"/>
      <c r="H15" s="21"/>
      <c r="I15" s="21"/>
      <c r="J15" s="21"/>
    </row>
    <row r="17" spans="1:10" x14ac:dyDescent="0.3">
      <c r="A17" s="6" t="s">
        <v>8</v>
      </c>
      <c r="B17" s="113" t="s">
        <v>0</v>
      </c>
      <c r="C17" s="89" t="s">
        <v>1</v>
      </c>
      <c r="D17" s="89" t="s">
        <v>5</v>
      </c>
      <c r="E17" s="89" t="s">
        <v>6</v>
      </c>
      <c r="F17" s="89" t="s">
        <v>2</v>
      </c>
      <c r="G17" s="89" t="s">
        <v>9</v>
      </c>
      <c r="H17" s="89" t="s">
        <v>17</v>
      </c>
      <c r="I17" s="89" t="s">
        <v>18</v>
      </c>
      <c r="J17" s="89" t="s">
        <v>3</v>
      </c>
    </row>
    <row r="18" spans="1:10" x14ac:dyDescent="0.3">
      <c r="A18" s="11" t="s">
        <v>10</v>
      </c>
      <c r="B18" s="114"/>
      <c r="C18" s="89"/>
      <c r="D18" s="89"/>
      <c r="E18" s="89"/>
      <c r="F18" s="89"/>
      <c r="G18" s="89"/>
      <c r="H18" s="89"/>
      <c r="I18" s="89"/>
      <c r="J18" s="89"/>
    </row>
    <row r="19" spans="1:10" x14ac:dyDescent="0.3">
      <c r="A19" s="22" t="str">
        <f>+forms!A20</f>
        <v>Single</v>
      </c>
      <c r="B19" s="22">
        <f>+forms!B20</f>
        <v>0</v>
      </c>
      <c r="C19" s="22">
        <f>+forms!D20</f>
        <v>0</v>
      </c>
      <c r="D19" s="23">
        <f>+forms!F20</f>
        <v>0</v>
      </c>
      <c r="E19" s="23">
        <f>+forms!G20</f>
        <v>0</v>
      </c>
      <c r="F19" s="8">
        <f>+forms!H20</f>
        <v>0</v>
      </c>
      <c r="G19" s="9">
        <f>+forms!I20</f>
        <v>100</v>
      </c>
      <c r="H19" s="24">
        <f>+forms!J20</f>
        <v>0</v>
      </c>
      <c r="I19" s="24">
        <f>+forms!K20</f>
        <v>0</v>
      </c>
      <c r="J19" s="10">
        <f>+forms!L20</f>
        <v>0</v>
      </c>
    </row>
    <row r="20" spans="1:10" ht="15.75" customHeight="1" x14ac:dyDescent="0.3">
      <c r="A20" s="22" t="str">
        <f>+forms!A21</f>
        <v>Single</v>
      </c>
      <c r="B20" s="22">
        <f>+forms!B21</f>
        <v>0</v>
      </c>
      <c r="C20" s="22">
        <f>+forms!D21</f>
        <v>0</v>
      </c>
      <c r="D20" s="23">
        <f>+forms!F21</f>
        <v>0</v>
      </c>
      <c r="E20" s="23">
        <f>+forms!G21</f>
        <v>0</v>
      </c>
      <c r="F20" s="8">
        <f>+forms!H21</f>
        <v>0</v>
      </c>
      <c r="G20" s="9">
        <f>+forms!I21</f>
        <v>100</v>
      </c>
      <c r="H20" s="24">
        <f>+forms!J21</f>
        <v>0</v>
      </c>
      <c r="I20" s="24">
        <f>+forms!K21</f>
        <v>0</v>
      </c>
      <c r="J20" s="10">
        <f>+forms!L21</f>
        <v>0</v>
      </c>
    </row>
    <row r="21" spans="1:10" x14ac:dyDescent="0.3">
      <c r="A21" s="22" t="str">
        <f>+forms!A22</f>
        <v>Double</v>
      </c>
      <c r="B21" s="22">
        <f>+forms!B22</f>
        <v>0</v>
      </c>
      <c r="C21" s="22">
        <f>+forms!D22</f>
        <v>0</v>
      </c>
      <c r="D21" s="23">
        <f>+forms!F22</f>
        <v>0</v>
      </c>
      <c r="E21" s="23">
        <f>+forms!G22</f>
        <v>0</v>
      </c>
      <c r="F21" s="8">
        <f>+forms!H22</f>
        <v>0</v>
      </c>
      <c r="G21" s="9">
        <f>+forms!I22</f>
        <v>80</v>
      </c>
      <c r="H21" s="24">
        <f>+forms!J22</f>
        <v>0</v>
      </c>
      <c r="I21" s="24">
        <f>+forms!K22</f>
        <v>0</v>
      </c>
      <c r="J21" s="10">
        <f>+forms!L22</f>
        <v>0</v>
      </c>
    </row>
    <row r="22" spans="1:10" x14ac:dyDescent="0.3">
      <c r="A22" s="22" t="str">
        <f>+forms!A23</f>
        <v>Double</v>
      </c>
      <c r="B22" s="22">
        <f>+forms!B23</f>
        <v>0</v>
      </c>
      <c r="C22" s="22">
        <f>+forms!D23</f>
        <v>0</v>
      </c>
      <c r="D22" s="23">
        <f>+forms!F23</f>
        <v>0</v>
      </c>
      <c r="E22" s="23">
        <f>+forms!G23</f>
        <v>0</v>
      </c>
      <c r="F22" s="8">
        <f>+forms!H23</f>
        <v>0</v>
      </c>
      <c r="G22" s="9">
        <f>+forms!I23</f>
        <v>80</v>
      </c>
      <c r="H22" s="24">
        <f>+forms!J23</f>
        <v>0</v>
      </c>
      <c r="I22" s="24">
        <f>+forms!K23</f>
        <v>0</v>
      </c>
      <c r="J22" s="10">
        <f>+forms!L23</f>
        <v>0</v>
      </c>
    </row>
    <row r="23" spans="1:10" x14ac:dyDescent="0.3">
      <c r="A23" s="22" t="str">
        <f>+forms!A24</f>
        <v>Triple</v>
      </c>
      <c r="B23" s="22">
        <f>+forms!B24</f>
        <v>0</v>
      </c>
      <c r="C23" s="22">
        <f>+forms!D24</f>
        <v>0</v>
      </c>
      <c r="D23" s="23">
        <f>+forms!F24</f>
        <v>0</v>
      </c>
      <c r="E23" s="23">
        <f>+forms!G24</f>
        <v>0</v>
      </c>
      <c r="F23" s="8">
        <f>+forms!H24</f>
        <v>0</v>
      </c>
      <c r="G23" s="9">
        <f>+forms!I24</f>
        <v>70</v>
      </c>
      <c r="H23" s="24">
        <f>+forms!J24</f>
        <v>0</v>
      </c>
      <c r="I23" s="24">
        <f>+forms!K24</f>
        <v>0</v>
      </c>
      <c r="J23" s="10">
        <f>+forms!L24</f>
        <v>0</v>
      </c>
    </row>
    <row r="24" spans="1:10" x14ac:dyDescent="0.3">
      <c r="A24" s="22" t="str">
        <f>+forms!A25</f>
        <v>Triple</v>
      </c>
      <c r="B24" s="22">
        <f>+forms!B25</f>
        <v>0</v>
      </c>
      <c r="C24" s="22">
        <f>+forms!D25</f>
        <v>0</v>
      </c>
      <c r="D24" s="23">
        <f>+forms!F25</f>
        <v>0</v>
      </c>
      <c r="E24" s="23">
        <f>+forms!G25</f>
        <v>0</v>
      </c>
      <c r="F24" s="8">
        <f>+forms!H25</f>
        <v>0</v>
      </c>
      <c r="G24" s="9">
        <f>+forms!I25</f>
        <v>70</v>
      </c>
      <c r="H24" s="24">
        <f>+forms!J25</f>
        <v>0</v>
      </c>
      <c r="I24" s="24">
        <f>+forms!K25</f>
        <v>0</v>
      </c>
      <c r="J24" s="10">
        <f>+forms!L25</f>
        <v>0</v>
      </c>
    </row>
    <row r="25" spans="1:10" x14ac:dyDescent="0.3">
      <c r="A25" s="116" t="s">
        <v>52</v>
      </c>
      <c r="B25" s="116"/>
      <c r="C25" s="116"/>
      <c r="D25" s="116"/>
      <c r="E25" s="116"/>
      <c r="F25" s="116"/>
      <c r="G25" s="116"/>
      <c r="H25" s="116"/>
      <c r="I25" s="116"/>
      <c r="J25" s="10">
        <f>+forms!L27</f>
        <v>0</v>
      </c>
    </row>
    <row r="27" spans="1:10" x14ac:dyDescent="0.3">
      <c r="A27" s="6" t="s">
        <v>51</v>
      </c>
      <c r="B27" s="113" t="s">
        <v>0</v>
      </c>
      <c r="C27" s="89" t="s">
        <v>1</v>
      </c>
      <c r="D27" s="89" t="s">
        <v>5</v>
      </c>
      <c r="E27" s="89" t="s">
        <v>6</v>
      </c>
      <c r="F27" s="89" t="s">
        <v>2</v>
      </c>
      <c r="G27" s="89" t="s">
        <v>9</v>
      </c>
      <c r="H27" s="89"/>
      <c r="I27" s="89"/>
      <c r="J27" s="89" t="s">
        <v>3</v>
      </c>
    </row>
    <row r="28" spans="1:10" x14ac:dyDescent="0.3">
      <c r="A28" s="68" t="s">
        <v>50</v>
      </c>
      <c r="B28" s="114"/>
      <c r="C28" s="89"/>
      <c r="D28" s="89"/>
      <c r="E28" s="89"/>
      <c r="F28" s="89"/>
      <c r="G28" s="89"/>
      <c r="H28" s="89"/>
      <c r="I28" s="89"/>
      <c r="J28" s="89"/>
    </row>
    <row r="29" spans="1:10" x14ac:dyDescent="0.3">
      <c r="A29" s="22" t="str">
        <f>+forms!A33</f>
        <v>Single</v>
      </c>
      <c r="B29" s="22">
        <f>+forms!B33</f>
        <v>0</v>
      </c>
      <c r="C29" s="22">
        <f>+forms!D33</f>
        <v>0</v>
      </c>
      <c r="D29" s="23">
        <f>+forms!F33</f>
        <v>0</v>
      </c>
      <c r="E29" s="23">
        <f>+forms!G33</f>
        <v>0</v>
      </c>
      <c r="F29" s="8">
        <f>+forms!H33</f>
        <v>0</v>
      </c>
      <c r="G29" s="9">
        <f>+forms!I33</f>
        <v>80</v>
      </c>
      <c r="H29" s="24"/>
      <c r="I29" s="24"/>
      <c r="J29" s="10">
        <f>+forms!L33</f>
        <v>0</v>
      </c>
    </row>
    <row r="30" spans="1:10" x14ac:dyDescent="0.3">
      <c r="A30" s="22" t="str">
        <f>+forms!A34</f>
        <v>Single</v>
      </c>
      <c r="B30" s="22">
        <f>+forms!B34</f>
        <v>0</v>
      </c>
      <c r="C30" s="22">
        <f>+forms!D34</f>
        <v>0</v>
      </c>
      <c r="D30" s="23">
        <f>+forms!F34</f>
        <v>0</v>
      </c>
      <c r="E30" s="23">
        <f>+forms!G34</f>
        <v>0</v>
      </c>
      <c r="F30" s="8">
        <f>+forms!H34</f>
        <v>0</v>
      </c>
      <c r="G30" s="9">
        <f>+forms!I34</f>
        <v>80</v>
      </c>
      <c r="H30" s="24"/>
      <c r="I30" s="24"/>
      <c r="J30" s="10">
        <f>+forms!L34</f>
        <v>0</v>
      </c>
    </row>
    <row r="31" spans="1:10" x14ac:dyDescent="0.3">
      <c r="A31" s="22" t="str">
        <f>+forms!A35</f>
        <v>Double</v>
      </c>
      <c r="B31" s="22">
        <f>+forms!B35</f>
        <v>0</v>
      </c>
      <c r="C31" s="22">
        <f>+forms!D35</f>
        <v>0</v>
      </c>
      <c r="D31" s="23">
        <f>+forms!F35</f>
        <v>0</v>
      </c>
      <c r="E31" s="23">
        <f>+forms!G35</f>
        <v>0</v>
      </c>
      <c r="F31" s="8">
        <f>+forms!H35</f>
        <v>0</v>
      </c>
      <c r="G31" s="9">
        <f>+forms!I35</f>
        <v>70</v>
      </c>
      <c r="H31" s="24"/>
      <c r="I31" s="24"/>
      <c r="J31" s="10">
        <f>+forms!L35</f>
        <v>0</v>
      </c>
    </row>
    <row r="32" spans="1:10" x14ac:dyDescent="0.3">
      <c r="A32" s="22" t="str">
        <f>+forms!A36</f>
        <v>Double</v>
      </c>
      <c r="B32" s="22">
        <f>+forms!B36</f>
        <v>0</v>
      </c>
      <c r="C32" s="22">
        <f>+forms!D36</f>
        <v>0</v>
      </c>
      <c r="D32" s="23">
        <f>+forms!F36</f>
        <v>0</v>
      </c>
      <c r="E32" s="23">
        <f>+forms!G36</f>
        <v>0</v>
      </c>
      <c r="F32" s="8">
        <f>+forms!H36</f>
        <v>0</v>
      </c>
      <c r="G32" s="9">
        <f>+forms!I36</f>
        <v>70</v>
      </c>
      <c r="H32" s="24"/>
      <c r="I32" s="24"/>
      <c r="J32" s="10">
        <f>+forms!L36</f>
        <v>0</v>
      </c>
    </row>
    <row r="33" spans="1:10" x14ac:dyDescent="0.3">
      <c r="A33" s="22" t="str">
        <f>+forms!A37</f>
        <v>Triple</v>
      </c>
      <c r="B33" s="22">
        <f>+forms!B37</f>
        <v>0</v>
      </c>
      <c r="C33" s="22">
        <f>+forms!D37</f>
        <v>0</v>
      </c>
      <c r="D33" s="23">
        <f>+forms!F37</f>
        <v>0</v>
      </c>
      <c r="E33" s="23">
        <f>+forms!G37</f>
        <v>0</v>
      </c>
      <c r="F33" s="8">
        <f>+forms!H37</f>
        <v>0</v>
      </c>
      <c r="G33" s="9">
        <f>+forms!I37</f>
        <v>70</v>
      </c>
      <c r="H33" s="24"/>
      <c r="I33" s="24"/>
      <c r="J33" s="10">
        <f>+forms!L37</f>
        <v>0</v>
      </c>
    </row>
    <row r="34" spans="1:10" x14ac:dyDescent="0.3">
      <c r="A34" s="22" t="str">
        <f>+forms!A38</f>
        <v>Triple</v>
      </c>
      <c r="B34" s="22">
        <f>+forms!B38</f>
        <v>0</v>
      </c>
      <c r="C34" s="22">
        <f>+forms!D38</f>
        <v>0</v>
      </c>
      <c r="D34" s="23">
        <f>+forms!F38</f>
        <v>0</v>
      </c>
      <c r="E34" s="23">
        <f>+forms!G38</f>
        <v>0</v>
      </c>
      <c r="F34" s="8">
        <f>+forms!H38</f>
        <v>0</v>
      </c>
      <c r="G34" s="9">
        <f>+forms!I38</f>
        <v>70</v>
      </c>
      <c r="H34" s="24"/>
      <c r="I34" s="24"/>
      <c r="J34" s="10">
        <f>+forms!L38</f>
        <v>0</v>
      </c>
    </row>
    <row r="35" spans="1:10" x14ac:dyDescent="0.3">
      <c r="A35" s="116" t="s">
        <v>52</v>
      </c>
      <c r="B35" s="116"/>
      <c r="C35" s="116"/>
      <c r="D35" s="116"/>
      <c r="E35" s="116"/>
      <c r="F35" s="116"/>
      <c r="G35" s="116"/>
      <c r="H35" s="116"/>
      <c r="I35" s="116"/>
      <c r="J35" s="10">
        <f>+forms!L39</f>
        <v>0</v>
      </c>
    </row>
    <row r="38" spans="1:10" ht="18" x14ac:dyDescent="0.35">
      <c r="A38" s="115" t="s">
        <v>55</v>
      </c>
      <c r="B38" s="115"/>
      <c r="C38" s="115"/>
      <c r="D38" s="115"/>
      <c r="E38" s="115"/>
      <c r="F38" s="115"/>
      <c r="G38" s="115"/>
      <c r="H38" s="115"/>
      <c r="I38" s="115"/>
      <c r="J38" s="77">
        <f>+forms!L42</f>
        <v>0</v>
      </c>
    </row>
    <row r="40" spans="1:10" x14ac:dyDescent="0.3">
      <c r="A40" s="12"/>
    </row>
    <row r="41" spans="1:10" ht="15" thickBot="1" x14ac:dyDescent="0.35">
      <c r="F41" s="19"/>
      <c r="G41" s="19"/>
      <c r="H41" s="19"/>
      <c r="I41" s="19"/>
      <c r="J41" s="19"/>
    </row>
    <row r="42" spans="1:10" ht="26.4" thickBot="1" x14ac:dyDescent="0.55000000000000004">
      <c r="A42" s="25" t="s">
        <v>25</v>
      </c>
      <c r="B42" s="26"/>
      <c r="C42" s="107">
        <f>+J38+J35+J25</f>
        <v>0</v>
      </c>
      <c r="D42" s="108"/>
      <c r="F42" s="19"/>
      <c r="G42" s="19"/>
      <c r="H42" s="19"/>
      <c r="I42" s="19"/>
      <c r="J42" s="19"/>
    </row>
    <row r="43" spans="1:10" x14ac:dyDescent="0.3">
      <c r="F43" s="19"/>
      <c r="G43" s="19"/>
    </row>
    <row r="44" spans="1:10" x14ac:dyDescent="0.3">
      <c r="H44" s="27"/>
      <c r="I44" s="27"/>
    </row>
    <row r="45" spans="1:10" x14ac:dyDescent="0.3">
      <c r="F45" s="28"/>
      <c r="G45" s="28"/>
    </row>
    <row r="46" spans="1:10" ht="15.6" x14ac:dyDescent="0.3">
      <c r="F46" s="29" t="s">
        <v>26</v>
      </c>
    </row>
  </sheetData>
  <sheetProtection password="DC6D" sheet="1" objects="1" scenarios="1" selectLockedCells="1" selectUnlockedCells="1"/>
  <mergeCells count="29">
    <mergeCell ref="J27:J28"/>
    <mergeCell ref="A25:I25"/>
    <mergeCell ref="A35:I35"/>
    <mergeCell ref="A1:J2"/>
    <mergeCell ref="A11:J11"/>
    <mergeCell ref="A12:J12"/>
    <mergeCell ref="J17:J18"/>
    <mergeCell ref="B17:B18"/>
    <mergeCell ref="C17:C18"/>
    <mergeCell ref="D17:D18"/>
    <mergeCell ref="E17:E18"/>
    <mergeCell ref="F17:F18"/>
    <mergeCell ref="G17:G18"/>
    <mergeCell ref="C42:D42"/>
    <mergeCell ref="A14:B14"/>
    <mergeCell ref="C14:D14"/>
    <mergeCell ref="F14:G14"/>
    <mergeCell ref="C15:G15"/>
    <mergeCell ref="B27:B28"/>
    <mergeCell ref="C27:C28"/>
    <mergeCell ref="D27:D28"/>
    <mergeCell ref="E27:E28"/>
    <mergeCell ref="F27:F28"/>
    <mergeCell ref="G27:G28"/>
    <mergeCell ref="A38:I38"/>
    <mergeCell ref="H17:H18"/>
    <mergeCell ref="I17:I18"/>
    <mergeCell ref="H27:H28"/>
    <mergeCell ref="I27:I28"/>
  </mergeCells>
  <dataValidations count="2">
    <dataValidation imeMode="off" allowBlank="1" showInputMessage="1" showErrorMessage="1" sqref="A42:C42 A43 A41:I41 H42:I42 F42:G43 B15 C14:C15 H14:J14 A14:A16 A3:A10 D4:D10 F3:G8 A1"/>
    <dataValidation type="list" allowBlank="1" showInputMessage="1" showErrorMessage="1" sqref="A19:J24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Volek</cp:lastModifiedBy>
  <cp:lastPrinted>2014-01-24T09:20:24Z</cp:lastPrinted>
  <dcterms:created xsi:type="dcterms:W3CDTF">2012-01-10T18:33:01Z</dcterms:created>
  <dcterms:modified xsi:type="dcterms:W3CDTF">2016-05-18T09:45:44Z</dcterms:modified>
</cp:coreProperties>
</file>